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00" windowWidth="14340" windowHeight="7515" firstSheet="6" activeTab="16"/>
  </bookViews>
  <sheets>
    <sheet name="1991" sheetId="1" r:id="rId1"/>
    <sheet name="1992" sheetId="2" r:id="rId2"/>
    <sheet name="1993" sheetId="3" r:id="rId3"/>
    <sheet name="1994" sheetId="4" r:id="rId4"/>
    <sheet name="1995" sheetId="5" r:id="rId5"/>
    <sheet name="1996" sheetId="6" r:id="rId6"/>
    <sheet name="1997" sheetId="7" r:id="rId7"/>
    <sheet name="1998" sheetId="8" r:id="rId8"/>
    <sheet name="1999" sheetId="9" r:id="rId9"/>
    <sheet name="2000" sheetId="10" r:id="rId10"/>
    <sheet name="2001" sheetId="11" r:id="rId11"/>
    <sheet name="2002" sheetId="12" r:id="rId12"/>
    <sheet name="2003" sheetId="13" r:id="rId13"/>
    <sheet name="2004" sheetId="14" r:id="rId14"/>
    <sheet name="2005" sheetId="15" r:id="rId15"/>
    <sheet name="2006" sheetId="16" r:id="rId16"/>
    <sheet name="2007" sheetId="17" r:id="rId17"/>
  </sheets>
  <definedNames>
    <definedName name="_xlnm.Print_Titles" localSheetId="0">'1991'!$1:$2</definedName>
  </definedNames>
  <calcPr fullCalcOnLoad="1"/>
</workbook>
</file>

<file path=xl/comments1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D2" authorId="0">
      <text>
        <r>
          <rPr>
            <b/>
            <sz val="8"/>
            <rFont val="Tahoma"/>
            <family val="0"/>
          </rPr>
          <t>DW: State and local government support for research, agricultural experiment stations and cooperative extension, teaching hospitals, and medical schools.</t>
        </r>
      </text>
    </comment>
    <comment ref="E2" authorId="0">
      <text>
        <r>
          <rPr>
            <b/>
            <sz val="8"/>
            <rFont val="Tahoma"/>
            <family val="0"/>
          </rPr>
          <t>DW: State + Local - RAM</t>
        </r>
      </text>
    </comment>
    <comment ref="F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  <comment ref="G2" authorId="0">
      <text>
        <r>
          <rPr>
            <b/>
            <sz val="8"/>
            <rFont val="Tahoma"/>
            <family val="0"/>
          </rPr>
          <t>DW: Col E / Col F</t>
        </r>
      </text>
    </comment>
    <comment ref="H2" authorId="0">
      <text>
        <r>
          <rPr>
            <b/>
            <sz val="8"/>
            <rFont val="Tahoma"/>
            <family val="0"/>
          </rPr>
          <t>DW: SHEEO adjustment for public HE system enrollment mix.</t>
        </r>
      </text>
    </comment>
    <comment ref="I2" authorId="0">
      <text>
        <r>
          <rPr>
            <b/>
            <sz val="8"/>
            <rFont val="Tahoma"/>
            <family val="0"/>
          </rPr>
          <t>DW: SHEEO adjustment for state cost of living.</t>
        </r>
      </text>
    </comment>
    <comment ref="J2" authorId="0">
      <text>
        <r>
          <rPr>
            <b/>
            <sz val="8"/>
            <rFont val="Tahoma"/>
            <family val="0"/>
          </rPr>
          <t>DW: SHEEO Higher Ed Cost Adjustment into 2005 constant dollars.</t>
        </r>
      </text>
    </comment>
  </commentList>
</comments>
</file>

<file path=xl/comments10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D2" authorId="0">
      <text>
        <r>
          <rPr>
            <b/>
            <sz val="8"/>
            <rFont val="Tahoma"/>
            <family val="0"/>
          </rPr>
          <t>DW: State and local government support for research, agricultural experiment stations and cooperative extension, teaching hospitals, and medical schools.</t>
        </r>
      </text>
    </comment>
    <comment ref="F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  <comment ref="G2" authorId="0">
      <text>
        <r>
          <rPr>
            <b/>
            <sz val="8"/>
            <rFont val="Tahoma"/>
            <family val="0"/>
          </rPr>
          <t>DW: Col E / Col F</t>
        </r>
      </text>
    </comment>
    <comment ref="H2" authorId="0">
      <text>
        <r>
          <rPr>
            <b/>
            <sz val="8"/>
            <rFont val="Tahoma"/>
            <family val="0"/>
          </rPr>
          <t>DW: SHEEO adjustment for public HE system enrollment mix.</t>
        </r>
      </text>
    </comment>
    <comment ref="I2" authorId="0">
      <text>
        <r>
          <rPr>
            <b/>
            <sz val="8"/>
            <rFont val="Tahoma"/>
            <family val="0"/>
          </rPr>
          <t>DW: SHEEO adjustment for state cost of living.</t>
        </r>
      </text>
    </comment>
    <comment ref="J2" authorId="0">
      <text>
        <r>
          <rPr>
            <b/>
            <sz val="8"/>
            <rFont val="Tahoma"/>
            <family val="0"/>
          </rPr>
          <t>DW: SHEEO Higher Ed Cost Adjustment into 2005 constant dollars.</t>
        </r>
      </text>
    </comment>
    <comment ref="E2" authorId="0">
      <text>
        <r>
          <rPr>
            <b/>
            <sz val="8"/>
            <rFont val="Tahoma"/>
            <family val="0"/>
          </rPr>
          <t>DW: State + Local - RAM</t>
        </r>
      </text>
    </comment>
  </commentList>
</comments>
</file>

<file path=xl/comments11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D2" authorId="0">
      <text>
        <r>
          <rPr>
            <b/>
            <sz val="8"/>
            <rFont val="Tahoma"/>
            <family val="0"/>
          </rPr>
          <t>DW: State and local government support for research, agricultural experiment stations and cooperative extension, teaching hospitals, and medical schools.</t>
        </r>
      </text>
    </comment>
    <comment ref="F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  <comment ref="G2" authorId="0">
      <text>
        <r>
          <rPr>
            <b/>
            <sz val="8"/>
            <rFont val="Tahoma"/>
            <family val="0"/>
          </rPr>
          <t>DW: Col E / Col F</t>
        </r>
      </text>
    </comment>
    <comment ref="H2" authorId="0">
      <text>
        <r>
          <rPr>
            <b/>
            <sz val="8"/>
            <rFont val="Tahoma"/>
            <family val="0"/>
          </rPr>
          <t>DW: SHEEO adjustment for public HE system enrollment mix.</t>
        </r>
      </text>
    </comment>
    <comment ref="I2" authorId="0">
      <text>
        <r>
          <rPr>
            <b/>
            <sz val="8"/>
            <rFont val="Tahoma"/>
            <family val="0"/>
          </rPr>
          <t>DW: SHEEO adjustment for state cost of living.</t>
        </r>
      </text>
    </comment>
    <comment ref="J2" authorId="0">
      <text>
        <r>
          <rPr>
            <b/>
            <sz val="8"/>
            <rFont val="Tahoma"/>
            <family val="0"/>
          </rPr>
          <t>DW: SHEEO Higher Ed Cost Adjustment into 2005 constant dollars.</t>
        </r>
      </text>
    </comment>
    <comment ref="E2" authorId="0">
      <text>
        <r>
          <rPr>
            <b/>
            <sz val="8"/>
            <rFont val="Tahoma"/>
            <family val="0"/>
          </rPr>
          <t>DW: State + Local - RAM</t>
        </r>
      </text>
    </comment>
  </commentList>
</comments>
</file>

<file path=xl/comments12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D2" authorId="0">
      <text>
        <r>
          <rPr>
            <b/>
            <sz val="8"/>
            <rFont val="Tahoma"/>
            <family val="0"/>
          </rPr>
          <t>DW: State and local government support for research, agricultural experiment stations and cooperative extension, teaching hospitals, and medical schools.</t>
        </r>
      </text>
    </comment>
    <comment ref="F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  <comment ref="G2" authorId="0">
      <text>
        <r>
          <rPr>
            <b/>
            <sz val="8"/>
            <rFont val="Tahoma"/>
            <family val="0"/>
          </rPr>
          <t>DW: Col E / Col F</t>
        </r>
      </text>
    </comment>
    <comment ref="H2" authorId="0">
      <text>
        <r>
          <rPr>
            <b/>
            <sz val="8"/>
            <rFont val="Tahoma"/>
            <family val="0"/>
          </rPr>
          <t>DW: SHEEO adjustment for public HE system enrollment mix.</t>
        </r>
      </text>
    </comment>
    <comment ref="I2" authorId="0">
      <text>
        <r>
          <rPr>
            <b/>
            <sz val="8"/>
            <rFont val="Tahoma"/>
            <family val="0"/>
          </rPr>
          <t>DW: SHEEO adjustment for state cost of living.</t>
        </r>
      </text>
    </comment>
    <comment ref="J2" authorId="0">
      <text>
        <r>
          <rPr>
            <b/>
            <sz val="8"/>
            <rFont val="Tahoma"/>
            <family val="0"/>
          </rPr>
          <t>DW: SHEEO Higher Ed Cost Adjustment into 2005 constant dollars.</t>
        </r>
      </text>
    </comment>
    <comment ref="E2" authorId="0">
      <text>
        <r>
          <rPr>
            <b/>
            <sz val="8"/>
            <rFont val="Tahoma"/>
            <family val="0"/>
          </rPr>
          <t>DW: State + Local - RAM</t>
        </r>
      </text>
    </comment>
  </commentList>
</comments>
</file>

<file path=xl/comments13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D2" authorId="0">
      <text>
        <r>
          <rPr>
            <b/>
            <sz val="8"/>
            <rFont val="Tahoma"/>
            <family val="0"/>
          </rPr>
          <t>DW: State and local government support for research, agricultural experiment stations and cooperative extension, teaching hospitals, and medical schools.</t>
        </r>
      </text>
    </comment>
    <comment ref="F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  <comment ref="G2" authorId="0">
      <text>
        <r>
          <rPr>
            <b/>
            <sz val="8"/>
            <rFont val="Tahoma"/>
            <family val="0"/>
          </rPr>
          <t>DW: Col E / Col F</t>
        </r>
      </text>
    </comment>
    <comment ref="H2" authorId="0">
      <text>
        <r>
          <rPr>
            <b/>
            <sz val="8"/>
            <rFont val="Tahoma"/>
            <family val="0"/>
          </rPr>
          <t>DW: SHEEO adjustment for public HE system enrollment mix.</t>
        </r>
      </text>
    </comment>
    <comment ref="I2" authorId="0">
      <text>
        <r>
          <rPr>
            <b/>
            <sz val="8"/>
            <rFont val="Tahoma"/>
            <family val="0"/>
          </rPr>
          <t>DW: SHEEO adjustment for state cost of living.</t>
        </r>
      </text>
    </comment>
    <comment ref="J2" authorId="0">
      <text>
        <r>
          <rPr>
            <b/>
            <sz val="8"/>
            <rFont val="Tahoma"/>
            <family val="0"/>
          </rPr>
          <t>DW: SHEEO Higher Ed Cost Adjustment into 2005 constant dollars.</t>
        </r>
      </text>
    </comment>
    <comment ref="E2" authorId="0">
      <text>
        <r>
          <rPr>
            <b/>
            <sz val="8"/>
            <rFont val="Tahoma"/>
            <family val="0"/>
          </rPr>
          <t>DW: State + Local - RAM</t>
        </r>
      </text>
    </comment>
  </commentList>
</comments>
</file>

<file path=xl/comments14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D2" authorId="0">
      <text>
        <r>
          <rPr>
            <b/>
            <sz val="8"/>
            <rFont val="Tahoma"/>
            <family val="0"/>
          </rPr>
          <t>DW: State and local government support for research, agricultural experiment stations and cooperative extension, teaching hospitals, and medical schools.</t>
        </r>
      </text>
    </comment>
    <comment ref="F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  <comment ref="G2" authorId="0">
      <text>
        <r>
          <rPr>
            <b/>
            <sz val="8"/>
            <rFont val="Tahoma"/>
            <family val="0"/>
          </rPr>
          <t>DW: Col E / Col F</t>
        </r>
      </text>
    </comment>
    <comment ref="H2" authorId="0">
      <text>
        <r>
          <rPr>
            <b/>
            <sz val="8"/>
            <rFont val="Tahoma"/>
            <family val="0"/>
          </rPr>
          <t>DW: SHEEO adjustment for public HE system enrollment mix.</t>
        </r>
      </text>
    </comment>
    <comment ref="I2" authorId="0">
      <text>
        <r>
          <rPr>
            <b/>
            <sz val="8"/>
            <rFont val="Tahoma"/>
            <family val="0"/>
          </rPr>
          <t>DW: SHEEO adjustment for state cost of living.</t>
        </r>
      </text>
    </comment>
    <comment ref="J2" authorId="0">
      <text>
        <r>
          <rPr>
            <b/>
            <sz val="8"/>
            <rFont val="Tahoma"/>
            <family val="0"/>
          </rPr>
          <t>DW: SHEEO Higher Ed Cost Adjustment into 2005 constant dollars.</t>
        </r>
      </text>
    </comment>
    <comment ref="E2" authorId="0">
      <text>
        <r>
          <rPr>
            <b/>
            <sz val="8"/>
            <rFont val="Tahoma"/>
            <family val="0"/>
          </rPr>
          <t>DW: State + Local - RAM</t>
        </r>
      </text>
    </comment>
  </commentList>
</comments>
</file>

<file path=xl/comments15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D2" authorId="0">
      <text>
        <r>
          <rPr>
            <b/>
            <sz val="8"/>
            <rFont val="Tahoma"/>
            <family val="0"/>
          </rPr>
          <t>DW: State and local government support for research, agricultural experiment stations and cooperative extension, teaching hospitals, and medical schools.</t>
        </r>
      </text>
    </comment>
    <comment ref="F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  <comment ref="G2" authorId="0">
      <text>
        <r>
          <rPr>
            <b/>
            <sz val="8"/>
            <rFont val="Tahoma"/>
            <family val="0"/>
          </rPr>
          <t>DW: Col E / Col F</t>
        </r>
      </text>
    </comment>
    <comment ref="H2" authorId="0">
      <text>
        <r>
          <rPr>
            <b/>
            <sz val="8"/>
            <rFont val="Tahoma"/>
            <family val="0"/>
          </rPr>
          <t>DW: SHEEO adjustment for public HE system enrollment mix.</t>
        </r>
      </text>
    </comment>
    <comment ref="I2" authorId="0">
      <text>
        <r>
          <rPr>
            <b/>
            <sz val="8"/>
            <rFont val="Tahoma"/>
            <family val="0"/>
          </rPr>
          <t>DW: SHEEO adjustment for state cost of living.</t>
        </r>
      </text>
    </comment>
    <comment ref="J2" authorId="0">
      <text>
        <r>
          <rPr>
            <b/>
            <sz val="8"/>
            <rFont val="Tahoma"/>
            <family val="0"/>
          </rPr>
          <t>DW: SHEEO Higher Ed Cost Adjustment into 2005 constant dollars.</t>
        </r>
      </text>
    </comment>
    <comment ref="E2" authorId="0">
      <text>
        <r>
          <rPr>
            <b/>
            <sz val="8"/>
            <rFont val="Tahoma"/>
            <family val="0"/>
          </rPr>
          <t>DW: State + Local - RAM</t>
        </r>
      </text>
    </comment>
  </commentList>
</comments>
</file>

<file path=xl/comments16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D2" authorId="0">
      <text>
        <r>
          <rPr>
            <b/>
            <sz val="8"/>
            <rFont val="Tahoma"/>
            <family val="0"/>
          </rPr>
          <t>DW: State and local government support for research, agricultural experiment stations and cooperative extension, teaching hospitals, and medical schools.</t>
        </r>
      </text>
    </comment>
    <comment ref="F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  <comment ref="G2" authorId="0">
      <text>
        <r>
          <rPr>
            <b/>
            <sz val="8"/>
            <rFont val="Tahoma"/>
            <family val="0"/>
          </rPr>
          <t>DW: Col E / Col F</t>
        </r>
      </text>
    </comment>
    <comment ref="H2" authorId="0">
      <text>
        <r>
          <rPr>
            <b/>
            <sz val="8"/>
            <rFont val="Tahoma"/>
            <family val="0"/>
          </rPr>
          <t>DW: SHEEO adjustment for public HE system enrollment mix.</t>
        </r>
      </text>
    </comment>
    <comment ref="I2" authorId="0">
      <text>
        <r>
          <rPr>
            <b/>
            <sz val="8"/>
            <rFont val="Tahoma"/>
            <family val="0"/>
          </rPr>
          <t>DW: SHEEO adjustment for state cost of living.</t>
        </r>
      </text>
    </comment>
    <comment ref="J2" authorId="0">
      <text>
        <r>
          <rPr>
            <b/>
            <sz val="8"/>
            <rFont val="Tahoma"/>
            <family val="0"/>
          </rPr>
          <t>DW: SHEEO Higher Ed Cost Adjustment into 2005 constant dollars.</t>
        </r>
      </text>
    </comment>
    <comment ref="E2" authorId="0">
      <text>
        <r>
          <rPr>
            <b/>
            <sz val="8"/>
            <rFont val="Tahoma"/>
            <family val="0"/>
          </rPr>
          <t>DW: State + Local - RAM</t>
        </r>
      </text>
    </comment>
  </commentList>
</comments>
</file>

<file path=xl/comments17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D2" authorId="0">
      <text>
        <r>
          <rPr>
            <b/>
            <sz val="8"/>
            <rFont val="Tahoma"/>
            <family val="0"/>
          </rPr>
          <t>DW: State and local government support for research, agricultural experiment stations and cooperative extension, teaching hospitals, and medical schools.</t>
        </r>
      </text>
    </comment>
    <comment ref="F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  <comment ref="G2" authorId="0">
      <text>
        <r>
          <rPr>
            <b/>
            <sz val="8"/>
            <rFont val="Tahoma"/>
            <family val="0"/>
          </rPr>
          <t>DW: Col E / Col F</t>
        </r>
      </text>
    </comment>
    <comment ref="H2" authorId="0">
      <text>
        <r>
          <rPr>
            <b/>
            <sz val="8"/>
            <rFont val="Tahoma"/>
            <family val="0"/>
          </rPr>
          <t>DW: SHEEO adjustment for public HE system enrollment mix.</t>
        </r>
      </text>
    </comment>
    <comment ref="I2" authorId="0">
      <text>
        <r>
          <rPr>
            <b/>
            <sz val="8"/>
            <rFont val="Tahoma"/>
            <family val="0"/>
          </rPr>
          <t>DW: SHEEO adjustment for state cost of living.</t>
        </r>
      </text>
    </comment>
    <comment ref="J2" authorId="0">
      <text>
        <r>
          <rPr>
            <b/>
            <sz val="8"/>
            <rFont val="Tahoma"/>
            <family val="0"/>
          </rPr>
          <t>DW: SHEEO Higher Ed Cost Adjustment into 2005 constant dollars.</t>
        </r>
      </text>
    </comment>
    <comment ref="E2" authorId="0">
      <text>
        <r>
          <rPr>
            <b/>
            <sz val="8"/>
            <rFont val="Tahoma"/>
            <family val="0"/>
          </rPr>
          <t>DW: State + Local - RAM</t>
        </r>
      </text>
    </comment>
  </commentList>
</comments>
</file>

<file path=xl/comments2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D2" authorId="0">
      <text>
        <r>
          <rPr>
            <b/>
            <sz val="8"/>
            <rFont val="Tahoma"/>
            <family val="0"/>
          </rPr>
          <t>DW: State and local government support for research, agricultural experiment stations and cooperative extension, teaching hospitals, and medical schools.</t>
        </r>
      </text>
    </comment>
    <comment ref="F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  <comment ref="G2" authorId="0">
      <text>
        <r>
          <rPr>
            <b/>
            <sz val="8"/>
            <rFont val="Tahoma"/>
            <family val="0"/>
          </rPr>
          <t>DW: Col E / Col F</t>
        </r>
      </text>
    </comment>
    <comment ref="H2" authorId="0">
      <text>
        <r>
          <rPr>
            <b/>
            <sz val="8"/>
            <rFont val="Tahoma"/>
            <family val="0"/>
          </rPr>
          <t>DW: SHEEO adjustment for public HE system enrollment mix.</t>
        </r>
      </text>
    </comment>
    <comment ref="I2" authorId="0">
      <text>
        <r>
          <rPr>
            <b/>
            <sz val="8"/>
            <rFont val="Tahoma"/>
            <family val="0"/>
          </rPr>
          <t>DW: SHEEO adjustment for state cost of living.</t>
        </r>
      </text>
    </comment>
    <comment ref="J2" authorId="0">
      <text>
        <r>
          <rPr>
            <b/>
            <sz val="8"/>
            <rFont val="Tahoma"/>
            <family val="0"/>
          </rPr>
          <t>DW: SHEEO Higher Ed Cost Adjustment into 2005 constant dollars.</t>
        </r>
      </text>
    </comment>
    <comment ref="E2" authorId="0">
      <text>
        <r>
          <rPr>
            <b/>
            <sz val="8"/>
            <rFont val="Tahoma"/>
            <family val="0"/>
          </rPr>
          <t>DW: State + Local - RAM</t>
        </r>
      </text>
    </comment>
  </commentList>
</comments>
</file>

<file path=xl/comments3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D2" authorId="0">
      <text>
        <r>
          <rPr>
            <b/>
            <sz val="8"/>
            <rFont val="Tahoma"/>
            <family val="0"/>
          </rPr>
          <t>DW: State and local government support for research, agricultural experiment stations and cooperative extension, teaching hospitals, and medical schools.</t>
        </r>
      </text>
    </comment>
    <comment ref="F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  <comment ref="G2" authorId="0">
      <text>
        <r>
          <rPr>
            <b/>
            <sz val="8"/>
            <rFont val="Tahoma"/>
            <family val="0"/>
          </rPr>
          <t>DW: Col E / Col F</t>
        </r>
      </text>
    </comment>
    <comment ref="H2" authorId="0">
      <text>
        <r>
          <rPr>
            <b/>
            <sz val="8"/>
            <rFont val="Tahoma"/>
            <family val="0"/>
          </rPr>
          <t>DW: SHEEO adjustment for public HE system enrollment mix.</t>
        </r>
      </text>
    </comment>
    <comment ref="I2" authorId="0">
      <text>
        <r>
          <rPr>
            <b/>
            <sz val="8"/>
            <rFont val="Tahoma"/>
            <family val="0"/>
          </rPr>
          <t>DW: SHEEO adjustment for state cost of living.</t>
        </r>
      </text>
    </comment>
    <comment ref="J2" authorId="0">
      <text>
        <r>
          <rPr>
            <b/>
            <sz val="8"/>
            <rFont val="Tahoma"/>
            <family val="0"/>
          </rPr>
          <t>DW: SHEEO Higher Ed Cost Adjustment into 2005 constant dollars.</t>
        </r>
      </text>
    </comment>
    <comment ref="E2" authorId="0">
      <text>
        <r>
          <rPr>
            <b/>
            <sz val="8"/>
            <rFont val="Tahoma"/>
            <family val="0"/>
          </rPr>
          <t>DW: State + Local - RAM</t>
        </r>
      </text>
    </comment>
  </commentList>
</comments>
</file>

<file path=xl/comments4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D2" authorId="0">
      <text>
        <r>
          <rPr>
            <b/>
            <sz val="8"/>
            <rFont val="Tahoma"/>
            <family val="0"/>
          </rPr>
          <t>DW: State and local government support for research, agricultural experiment stations and cooperative extension, teaching hospitals, and medical schools.</t>
        </r>
      </text>
    </comment>
    <comment ref="F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  <comment ref="G2" authorId="0">
      <text>
        <r>
          <rPr>
            <b/>
            <sz val="8"/>
            <rFont val="Tahoma"/>
            <family val="0"/>
          </rPr>
          <t>DW: Col E / Col F</t>
        </r>
      </text>
    </comment>
    <comment ref="H2" authorId="0">
      <text>
        <r>
          <rPr>
            <b/>
            <sz val="8"/>
            <rFont val="Tahoma"/>
            <family val="0"/>
          </rPr>
          <t>DW: SHEEO adjustment for public HE system enrollment mix.</t>
        </r>
      </text>
    </comment>
    <comment ref="I2" authorId="0">
      <text>
        <r>
          <rPr>
            <b/>
            <sz val="8"/>
            <rFont val="Tahoma"/>
            <family val="0"/>
          </rPr>
          <t>DW: SHEEO adjustment for state cost of living.</t>
        </r>
      </text>
    </comment>
    <comment ref="J2" authorId="0">
      <text>
        <r>
          <rPr>
            <b/>
            <sz val="8"/>
            <rFont val="Tahoma"/>
            <family val="0"/>
          </rPr>
          <t>DW: SHEEO Higher Ed Cost Adjustment into 2005 constant dollars.</t>
        </r>
      </text>
    </comment>
    <comment ref="E2" authorId="0">
      <text>
        <r>
          <rPr>
            <b/>
            <sz val="8"/>
            <rFont val="Tahoma"/>
            <family val="0"/>
          </rPr>
          <t>DW: State + Local - RAM</t>
        </r>
      </text>
    </comment>
  </commentList>
</comments>
</file>

<file path=xl/comments5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D2" authorId="0">
      <text>
        <r>
          <rPr>
            <b/>
            <sz val="8"/>
            <rFont val="Tahoma"/>
            <family val="0"/>
          </rPr>
          <t>DW: State and local government support for research, agricultural experiment stations and cooperative extension, teaching hospitals, and medical schools.</t>
        </r>
      </text>
    </comment>
    <comment ref="F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  <comment ref="G2" authorId="0">
      <text>
        <r>
          <rPr>
            <b/>
            <sz val="8"/>
            <rFont val="Tahoma"/>
            <family val="0"/>
          </rPr>
          <t>DW: Col E / Col F</t>
        </r>
      </text>
    </comment>
    <comment ref="H2" authorId="0">
      <text>
        <r>
          <rPr>
            <b/>
            <sz val="8"/>
            <rFont val="Tahoma"/>
            <family val="0"/>
          </rPr>
          <t>DW: SHEEO adjustment for public HE system enrollment mix.</t>
        </r>
      </text>
    </comment>
    <comment ref="I2" authorId="0">
      <text>
        <r>
          <rPr>
            <b/>
            <sz val="8"/>
            <rFont val="Tahoma"/>
            <family val="0"/>
          </rPr>
          <t>DW: SHEEO adjustment for state cost of living.</t>
        </r>
      </text>
    </comment>
    <comment ref="J2" authorId="0">
      <text>
        <r>
          <rPr>
            <b/>
            <sz val="8"/>
            <rFont val="Tahoma"/>
            <family val="0"/>
          </rPr>
          <t>DW: SHEEO Higher Ed Cost Adjustment into 2005 constant dollars.</t>
        </r>
      </text>
    </comment>
    <comment ref="E2" authorId="0">
      <text>
        <r>
          <rPr>
            <b/>
            <sz val="8"/>
            <rFont val="Tahoma"/>
            <family val="0"/>
          </rPr>
          <t>DW: State + Local - RAM</t>
        </r>
      </text>
    </comment>
  </commentList>
</comments>
</file>

<file path=xl/comments6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D2" authorId="0">
      <text>
        <r>
          <rPr>
            <b/>
            <sz val="8"/>
            <rFont val="Tahoma"/>
            <family val="0"/>
          </rPr>
          <t>DW: State and local government support for research, agricultural experiment stations and cooperative extension, teaching hospitals, and medical schools.</t>
        </r>
      </text>
    </comment>
    <comment ref="F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  <comment ref="G2" authorId="0">
      <text>
        <r>
          <rPr>
            <b/>
            <sz val="8"/>
            <rFont val="Tahoma"/>
            <family val="0"/>
          </rPr>
          <t>DW: Col E / Col F</t>
        </r>
      </text>
    </comment>
    <comment ref="H2" authorId="0">
      <text>
        <r>
          <rPr>
            <b/>
            <sz val="8"/>
            <rFont val="Tahoma"/>
            <family val="0"/>
          </rPr>
          <t>DW: SHEEO adjustment for public HE system enrollment mix.</t>
        </r>
      </text>
    </comment>
    <comment ref="I2" authorId="0">
      <text>
        <r>
          <rPr>
            <b/>
            <sz val="8"/>
            <rFont val="Tahoma"/>
            <family val="0"/>
          </rPr>
          <t>DW: SHEEO adjustment for state cost of living.</t>
        </r>
      </text>
    </comment>
    <comment ref="J2" authorId="0">
      <text>
        <r>
          <rPr>
            <b/>
            <sz val="8"/>
            <rFont val="Tahoma"/>
            <family val="0"/>
          </rPr>
          <t>DW: SHEEO Higher Ed Cost Adjustment into 2005 constant dollars.</t>
        </r>
      </text>
    </comment>
    <comment ref="E2" authorId="0">
      <text>
        <r>
          <rPr>
            <b/>
            <sz val="8"/>
            <rFont val="Tahoma"/>
            <family val="0"/>
          </rPr>
          <t>DW: State + Local - RAM</t>
        </r>
      </text>
    </comment>
  </commentList>
</comments>
</file>

<file path=xl/comments7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D2" authorId="0">
      <text>
        <r>
          <rPr>
            <b/>
            <sz val="8"/>
            <rFont val="Tahoma"/>
            <family val="0"/>
          </rPr>
          <t>DW: State and local government support for research, agricultural experiment stations and cooperative extension, teaching hospitals, and medical schools.</t>
        </r>
      </text>
    </comment>
    <comment ref="F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  <comment ref="G2" authorId="0">
      <text>
        <r>
          <rPr>
            <b/>
            <sz val="8"/>
            <rFont val="Tahoma"/>
            <family val="0"/>
          </rPr>
          <t>DW: Col E / Col F</t>
        </r>
      </text>
    </comment>
    <comment ref="H2" authorId="0">
      <text>
        <r>
          <rPr>
            <b/>
            <sz val="8"/>
            <rFont val="Tahoma"/>
            <family val="0"/>
          </rPr>
          <t>DW: SHEEO adjustment for public HE system enrollment mix.</t>
        </r>
      </text>
    </comment>
    <comment ref="I2" authorId="0">
      <text>
        <r>
          <rPr>
            <b/>
            <sz val="8"/>
            <rFont val="Tahoma"/>
            <family val="0"/>
          </rPr>
          <t>DW: SHEEO adjustment for state cost of living.</t>
        </r>
      </text>
    </comment>
    <comment ref="J2" authorId="0">
      <text>
        <r>
          <rPr>
            <b/>
            <sz val="8"/>
            <rFont val="Tahoma"/>
            <family val="0"/>
          </rPr>
          <t>DW: SHEEO Higher Ed Cost Adjustment into 2005 constant dollars.</t>
        </r>
      </text>
    </comment>
    <comment ref="E2" authorId="0">
      <text>
        <r>
          <rPr>
            <b/>
            <sz val="8"/>
            <rFont val="Tahoma"/>
            <family val="0"/>
          </rPr>
          <t>DW: State + Local - RAM</t>
        </r>
      </text>
    </comment>
  </commentList>
</comments>
</file>

<file path=xl/comments8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D2" authorId="0">
      <text>
        <r>
          <rPr>
            <b/>
            <sz val="8"/>
            <rFont val="Tahoma"/>
            <family val="0"/>
          </rPr>
          <t>DW: State and local government support for research, agricultural experiment stations and cooperative extension, teaching hospitals, and medical schools.</t>
        </r>
      </text>
    </comment>
    <comment ref="F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  <comment ref="G2" authorId="0">
      <text>
        <r>
          <rPr>
            <b/>
            <sz val="8"/>
            <rFont val="Tahoma"/>
            <family val="0"/>
          </rPr>
          <t>DW: Col E / Col F</t>
        </r>
      </text>
    </comment>
    <comment ref="H2" authorId="0">
      <text>
        <r>
          <rPr>
            <b/>
            <sz val="8"/>
            <rFont val="Tahoma"/>
            <family val="0"/>
          </rPr>
          <t>DW: SHEEO adjustment for public HE system enrollment mix.</t>
        </r>
      </text>
    </comment>
    <comment ref="I2" authorId="0">
      <text>
        <r>
          <rPr>
            <b/>
            <sz val="8"/>
            <rFont val="Tahoma"/>
            <family val="0"/>
          </rPr>
          <t>DW: SHEEO adjustment for state cost of living.</t>
        </r>
      </text>
    </comment>
    <comment ref="J2" authorId="0">
      <text>
        <r>
          <rPr>
            <b/>
            <sz val="8"/>
            <rFont val="Tahoma"/>
            <family val="0"/>
          </rPr>
          <t>DW: SHEEO Higher Ed Cost Adjustment into 2005 constant dollars.</t>
        </r>
      </text>
    </comment>
    <comment ref="E2" authorId="0">
      <text>
        <r>
          <rPr>
            <b/>
            <sz val="8"/>
            <rFont val="Tahoma"/>
            <family val="0"/>
          </rPr>
          <t>DW: State + Local - RAM</t>
        </r>
      </text>
    </comment>
  </commentList>
</comments>
</file>

<file path=xl/comments9.xml><?xml version="1.0" encoding="utf-8"?>
<comments xmlns="http://schemas.openxmlformats.org/spreadsheetml/2006/main">
  <authors>
    <author>David Wright</author>
  </authors>
  <commentList>
    <comment ref="B2" authorId="0">
      <text>
        <r>
          <rPr>
            <b/>
            <sz val="8"/>
            <rFont val="Tahoma"/>
            <family val="0"/>
          </rPr>
          <t>DW: State government tax and non-tax support less state support to independent institutions.</t>
        </r>
      </text>
    </comment>
    <comment ref="D2" authorId="0">
      <text>
        <r>
          <rPr>
            <b/>
            <sz val="8"/>
            <rFont val="Tahoma"/>
            <family val="0"/>
          </rPr>
          <t>DW: State and local government support for research, agricultural experiment stations and cooperative extension, teaching hospitals, and medical schools.</t>
        </r>
      </text>
    </comment>
    <comment ref="F2" authorId="0">
      <text>
        <r>
          <rPr>
            <b/>
            <sz val="8"/>
            <rFont val="Tahoma"/>
            <family val="0"/>
          </rPr>
          <t>DW: Annual FTE based on instructional activity, less medical FTE.</t>
        </r>
      </text>
    </comment>
    <comment ref="G2" authorId="0">
      <text>
        <r>
          <rPr>
            <b/>
            <sz val="8"/>
            <rFont val="Tahoma"/>
            <family val="0"/>
          </rPr>
          <t>DW: Col E / Col F</t>
        </r>
      </text>
    </comment>
    <comment ref="H2" authorId="0">
      <text>
        <r>
          <rPr>
            <b/>
            <sz val="8"/>
            <rFont val="Tahoma"/>
            <family val="0"/>
          </rPr>
          <t>DW: SHEEO adjustment for public HE system enrollment mix.</t>
        </r>
      </text>
    </comment>
    <comment ref="I2" authorId="0">
      <text>
        <r>
          <rPr>
            <b/>
            <sz val="8"/>
            <rFont val="Tahoma"/>
            <family val="0"/>
          </rPr>
          <t>DW: SHEEO adjustment for state cost of living.</t>
        </r>
      </text>
    </comment>
    <comment ref="J2" authorId="0">
      <text>
        <r>
          <rPr>
            <b/>
            <sz val="8"/>
            <rFont val="Tahoma"/>
            <family val="0"/>
          </rPr>
          <t>DW: SHEEO Higher Ed Cost Adjustment into 2005 constant dollars.</t>
        </r>
      </text>
    </comment>
    <comment ref="E2" authorId="0">
      <text>
        <r>
          <rPr>
            <b/>
            <sz val="8"/>
            <rFont val="Tahoma"/>
            <family val="0"/>
          </rPr>
          <t>DW: State + Local - RAM</t>
        </r>
      </text>
    </comment>
  </commentList>
</comments>
</file>

<file path=xl/sharedStrings.xml><?xml version="1.0" encoding="utf-8"?>
<sst xmlns="http://schemas.openxmlformats.org/spreadsheetml/2006/main" count="1139" uniqueCount="84">
  <si>
    <t>HECA</t>
  </si>
  <si>
    <t>EMI</t>
  </si>
  <si>
    <t>COLA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</si>
  <si>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</si>
  <si>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</si>
  <si>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</si>
  <si>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</si>
  <si>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</si>
  <si>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</si>
  <si>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</si>
  <si>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</si>
  <si>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</si>
  <si>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</si>
  <si>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</si>
  <si>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</si>
  <si>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</si>
  <si>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</si>
  <si>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</si>
  <si>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</si>
  <si>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</si>
  <si>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</si>
  <si>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</si>
  <si>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</si>
  <si>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</si>
  <si>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</si>
  <si>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</si>
  <si>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</si>
  <si>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</si>
  <si>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</si>
  <si>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</si>
  <si>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</si>
  <si>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</si>
  <si>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</si>
  <si>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</si>
  <si>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</si>
  <si>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</si>
  <si>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</si>
  <si>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</si>
  <si>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</si>
  <si>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</si>
  <si>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</si>
  <si>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</si>
  <si>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</si>
  <si>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</si>
  <si>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</si>
  <si>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</si>
  <si>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</si>
  <si>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</si>
  <si>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</si>
  <si>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</si>
  <si>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</si>
  <si>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</si>
  <si>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</si>
  <si>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</si>
  <si>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t>Public Net FTE</t>
  </si>
  <si>
    <t>State Govt Support for Public HE Gen Op Exp</t>
  </si>
  <si>
    <t>Local Govt Tax Approps for Public HE Gen Op Exp</t>
  </si>
  <si>
    <t>Public HE Research-Ag-Med (RAM)</t>
  </si>
  <si>
    <t>Nominal, adj for enr mix</t>
  </si>
  <si>
    <t>Nominal, adj for cost of living</t>
  </si>
  <si>
    <t>State</t>
  </si>
  <si>
    <t>With all 3 adjustments</t>
  </si>
  <si>
    <t>Educational Approps for Public HE</t>
  </si>
  <si>
    <t>Educational Approps per FTE</t>
  </si>
  <si>
    <t>FY 1991 Educational Appropriations per FTE</t>
  </si>
  <si>
    <t>FY 1992 Educational Appropriations per FTE</t>
  </si>
  <si>
    <t>FY 1993 Educational Appropriations per FTE</t>
  </si>
  <si>
    <t>FY 1994 Educational Appropriations per FTE</t>
  </si>
  <si>
    <t>FY 1995 Educational Appropriations per FTE</t>
  </si>
  <si>
    <t>FY 1996 Educational Appropriations per FTE</t>
  </si>
  <si>
    <t>FY 1997 Educational Appropriations per FTE</t>
  </si>
  <si>
    <t>FY 1998 Educational Appropriations per FTE</t>
  </si>
  <si>
    <t>FY 1999 Educational Appropriations per FTE</t>
  </si>
  <si>
    <t>FY 2000 Educational Appropriations per FTE</t>
  </si>
  <si>
    <t>FY 2001 Educational Appropriations per FTE</t>
  </si>
  <si>
    <t>FY 2002 Educational Appropriations per FTE</t>
  </si>
  <si>
    <t>FY 2003 Educational Appropriations per FTE</t>
  </si>
  <si>
    <t>FY 2004 Educational Appropriations per FTE</t>
  </si>
  <si>
    <t>FY 2005 Educational Appropriations per FTE</t>
  </si>
  <si>
    <t>Source: SHEEO State Higher Education Finance (SHEF) study</t>
  </si>
  <si>
    <t>FY 2006 Educational Appropriations per FTE</t>
  </si>
  <si>
    <t>FY 2007 Educational Appropriations per FTE</t>
  </si>
  <si>
    <t>Constant 2007 dollars</t>
  </si>
  <si>
    <t>Constant 2007dollars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</si>
</sst>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00"/>
    <numFmt numFmtId="171" formatCode="0.0000"/>
    <numFmt numFmtId="172" formatCode="#,##0.0000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color indexed="9"/>
      <name val="Arial"/>
      <family val="0"/>
    </font>
    <font>
      <b/>
      <sz val="10"/>
      <color indexed="9"/>
      <name val="Arial"/>
      <family val="2"/>
    </font>
    <font>
      <b/>
      <sz val="8"/>
      <name val="Tahoma"/>
      <family val="0"/>
    </font>
    <font>
      <b/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165" fontId="1" fillId="0" borderId="0" xfId="15" applyNumberFormat="1" applyFont="1" applyAlignment="1">
      <alignment/>
    </xf>
    <xf numFmtId="0" fontId="1" fillId="0" borderId="1" xfId="0" applyFont="1" applyBorder="1" applyAlignment="1">
      <alignment/>
    </xf>
    <xf numFmtId="165" fontId="3" fillId="2" borderId="0" xfId="15" applyNumberFormat="1" applyFont="1" applyFill="1" applyAlignment="1">
      <alignment/>
    </xf>
    <xf numFmtId="165" fontId="3" fillId="2" borderId="0" xfId="15" applyNumberFormat="1" applyFont="1" applyFill="1" applyAlignment="1">
      <alignment/>
    </xf>
    <xf numFmtId="165" fontId="1" fillId="0" borderId="0" xfId="15" applyNumberFormat="1" applyFont="1" applyAlignment="1">
      <alignment/>
    </xf>
    <xf numFmtId="165" fontId="2" fillId="0" borderId="1" xfId="15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0" fontId="2" fillId="0" borderId="0" xfId="0" applyFont="1" applyAlignment="1">
      <alignment/>
    </xf>
    <xf numFmtId="169" fontId="2" fillId="0" borderId="0" xfId="17" applyNumberFormat="1" applyFont="1" applyFill="1" applyBorder="1" applyAlignment="1">
      <alignment/>
    </xf>
    <xf numFmtId="169" fontId="6" fillId="2" borderId="0" xfId="15" applyNumberFormat="1" applyFont="1" applyFill="1" applyAlignment="1">
      <alignment/>
    </xf>
    <xf numFmtId="0" fontId="2" fillId="0" borderId="1" xfId="0" applyFont="1" applyFill="1" applyBorder="1" applyAlignment="1">
      <alignment horizontal="left"/>
    </xf>
    <xf numFmtId="43" fontId="1" fillId="0" borderId="0" xfId="0" applyNumberFormat="1" applyFont="1" applyAlignment="1">
      <alignment/>
    </xf>
    <xf numFmtId="170" fontId="1" fillId="0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1" fillId="0" borderId="0" xfId="0" applyNumberFormat="1" applyFont="1" applyAlignment="1">
      <alignment/>
    </xf>
    <xf numFmtId="3" fontId="2" fillId="0" borderId="0" xfId="17" applyNumberFormat="1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165" fontId="2" fillId="0" borderId="2" xfId="15" applyNumberFormat="1" applyFont="1" applyFill="1" applyBorder="1" applyAlignment="1">
      <alignment horizontal="centerContinuous"/>
    </xf>
    <xf numFmtId="170" fontId="2" fillId="0" borderId="2" xfId="0" applyNumberFormat="1" applyFont="1" applyFill="1" applyBorder="1" applyAlignment="1">
      <alignment horizontal="centerContinuous"/>
    </xf>
    <xf numFmtId="0" fontId="1" fillId="0" borderId="2" xfId="0" applyFont="1" applyBorder="1" applyAlignment="1">
      <alignment/>
    </xf>
    <xf numFmtId="165" fontId="3" fillId="2" borderId="2" xfId="15" applyNumberFormat="1" applyFont="1" applyFill="1" applyBorder="1" applyAlignment="1">
      <alignment/>
    </xf>
    <xf numFmtId="165" fontId="3" fillId="2" borderId="2" xfId="15" applyNumberFormat="1" applyFont="1" applyFill="1" applyBorder="1" applyAlignment="1">
      <alignment/>
    </xf>
    <xf numFmtId="165" fontId="2" fillId="0" borderId="1" xfId="15" applyNumberFormat="1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165" fontId="3" fillId="2" borderId="1" xfId="15" applyNumberFormat="1" applyFont="1" applyFill="1" applyBorder="1" applyAlignment="1">
      <alignment horizontal="center" vertical="center" wrapText="1"/>
    </xf>
    <xf numFmtId="165" fontId="3" fillId="2" borderId="1" xfId="15" applyNumberFormat="1" applyFont="1" applyFill="1" applyBorder="1" applyAlignment="1">
      <alignment horizontal="center" vertical="center" wrapText="1"/>
    </xf>
    <xf numFmtId="171" fontId="2" fillId="0" borderId="2" xfId="0" applyNumberFormat="1" applyFont="1" applyFill="1" applyBorder="1" applyAlignment="1">
      <alignment horizontal="centerContinuous"/>
    </xf>
    <xf numFmtId="171" fontId="2" fillId="0" borderId="1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17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55"/>
  <sheetViews>
    <sheetView workbookViewId="0" topLeftCell="A1">
      <pane xSplit="1" ySplit="2" topLeftCell="B3" activePane="bottomRight" state="frozen"/>
      <selection pane="topLeft" activeCell="J1" sqref="J1:J16384"/>
      <selection pane="topRight" activeCell="J1" sqref="J1:J16384"/>
      <selection pane="bottomLeft" activeCell="J1" sqref="J1:J16384"/>
      <selection pane="bottomRight" activeCell="A1" sqref="A1"/>
    </sheetView>
  </sheetViews>
  <sheetFormatPr defaultColWidth="9.140625" defaultRowHeight="12.75"/>
  <cols>
    <col min="1" max="1" width="15.57421875" style="1" bestFit="1" customWidth="1"/>
    <col min="2" max="2" width="16.57421875" style="4" customWidth="1"/>
    <col min="3" max="3" width="15.8515625" style="4" customWidth="1"/>
    <col min="4" max="4" width="15.140625" style="4" bestFit="1" customWidth="1"/>
    <col min="5" max="5" width="16.8515625" style="4" bestFit="1" customWidth="1"/>
    <col min="6" max="6" width="11.140625" style="4" bestFit="1" customWidth="1"/>
    <col min="7" max="7" width="14.7109375" style="4" bestFit="1" customWidth="1"/>
    <col min="8" max="8" width="5.00390625" style="19" bestFit="1" customWidth="1"/>
    <col min="9" max="9" width="5.421875" style="19" bestFit="1" customWidth="1"/>
    <col min="10" max="10" width="6.8515625" style="35" customWidth="1"/>
    <col min="11" max="12" width="9.140625" style="7" customWidth="1"/>
    <col min="13" max="13" width="9.140625" style="6" customWidth="1"/>
    <col min="14" max="14" width="9.140625" style="7" customWidth="1"/>
    <col min="15" max="16384" width="9.140625" style="1" customWidth="1"/>
  </cols>
  <sheetData>
    <row r="1" spans="1:14" s="24" customFormat="1" ht="12.75" customHeight="1">
      <c r="A1" s="21" t="s">
        <v>64</v>
      </c>
      <c r="B1" s="21"/>
      <c r="C1" s="21"/>
      <c r="D1" s="22"/>
      <c r="E1" s="22"/>
      <c r="F1" s="22"/>
      <c r="G1" s="22"/>
      <c r="H1" s="23"/>
      <c r="I1" s="23"/>
      <c r="J1" s="31"/>
      <c r="K1" s="25"/>
      <c r="L1" s="25"/>
      <c r="M1" s="26"/>
      <c r="N1" s="25"/>
    </row>
    <row r="2" spans="1:14" s="5" customFormat="1" ht="45">
      <c r="A2" s="15" t="s">
        <v>60</v>
      </c>
      <c r="B2" s="9" t="s">
        <v>55</v>
      </c>
      <c r="C2" s="9" t="s">
        <v>56</v>
      </c>
      <c r="D2" s="9" t="s">
        <v>57</v>
      </c>
      <c r="E2" s="9" t="s">
        <v>62</v>
      </c>
      <c r="F2" s="27" t="s">
        <v>54</v>
      </c>
      <c r="G2" s="27" t="s">
        <v>63</v>
      </c>
      <c r="H2" s="28" t="s">
        <v>1</v>
      </c>
      <c r="I2" s="28" t="s">
        <v>2</v>
      </c>
      <c r="J2" s="32" t="s">
        <v>0</v>
      </c>
      <c r="K2" s="29" t="s">
        <v>58</v>
      </c>
      <c r="L2" s="29" t="s">
        <v>59</v>
      </c>
      <c r="M2" s="30" t="s">
        <v>82</v>
      </c>
      <c r="N2" s="29" t="s">
        <v>61</v>
      </c>
    </row>
    <row r="3" spans="1:14" ht="11.25">
      <c r="A3" s="2" t="s">
        <v>3</v>
      </c>
      <c r="B3" s="3">
        <v>805100000</v>
      </c>
      <c r="C3" s="3">
        <v>2200000</v>
      </c>
      <c r="D3" s="3">
        <v>250200000</v>
      </c>
      <c r="E3" s="3">
        <f>B3+C3-D3</f>
        <v>557100000</v>
      </c>
      <c r="F3" s="3">
        <v>170454</v>
      </c>
      <c r="G3" s="3">
        <f>E3/F3</f>
        <v>3268.3304586574677</v>
      </c>
      <c r="H3" s="17">
        <v>1.0415504175194106</v>
      </c>
      <c r="I3" s="17">
        <v>0.9081206877989668</v>
      </c>
      <c r="J3" s="33">
        <f>J$53</f>
        <v>0.6004349057084792</v>
      </c>
      <c r="K3" s="7">
        <f aca="true" t="shared" si="0" ref="K3:K34">G3/H3</f>
        <v>3137.9474326758245</v>
      </c>
      <c r="L3" s="7">
        <f aca="true" t="shared" si="1" ref="L3:L34">G3/I3</f>
        <v>3599.0045184181367</v>
      </c>
      <c r="M3" s="6">
        <f aca="true" t="shared" si="2" ref="M3:M34">G3/J3</f>
        <v>5443.27191438183</v>
      </c>
      <c r="N3" s="7">
        <f aca="true" t="shared" si="3" ref="N3:N34">((G3/J3)/H3)/I3</f>
        <v>5754.878552170606</v>
      </c>
    </row>
    <row r="4" spans="1:14" ht="11.25">
      <c r="A4" s="2" t="s">
        <v>4</v>
      </c>
      <c r="B4" s="3">
        <v>170400000</v>
      </c>
      <c r="C4" s="3">
        <v>800000</v>
      </c>
      <c r="D4" s="3">
        <v>17100000</v>
      </c>
      <c r="E4" s="3">
        <f aca="true" t="shared" si="4" ref="E4:E52">B4+C4-D4</f>
        <v>154100000</v>
      </c>
      <c r="F4" s="3">
        <v>17058</v>
      </c>
      <c r="G4" s="3">
        <f aca="true" t="shared" si="5" ref="G4:G53">E4/F4</f>
        <v>9033.884394419041</v>
      </c>
      <c r="H4" s="17">
        <v>0.9683622747393892</v>
      </c>
      <c r="I4" s="17">
        <v>1.289637990949</v>
      </c>
      <c r="J4" s="33">
        <f aca="true" t="shared" si="6" ref="J4:J52">J$53</f>
        <v>0.6004349057084792</v>
      </c>
      <c r="K4" s="7">
        <f t="shared" si="0"/>
        <v>9329.033802819598</v>
      </c>
      <c r="L4" s="7">
        <f t="shared" si="1"/>
        <v>7004.9769453296885</v>
      </c>
      <c r="M4" s="6">
        <f t="shared" si="2"/>
        <v>15045.568318116962</v>
      </c>
      <c r="N4" s="7">
        <f t="shared" si="3"/>
        <v>12047.665937673357</v>
      </c>
    </row>
    <row r="5" spans="1:14" ht="11.25">
      <c r="A5" s="2" t="s">
        <v>5</v>
      </c>
      <c r="B5" s="3">
        <v>566800000</v>
      </c>
      <c r="C5" s="3">
        <v>156400000</v>
      </c>
      <c r="D5" s="3">
        <v>107000000</v>
      </c>
      <c r="E5" s="3">
        <f t="shared" si="4"/>
        <v>616200000</v>
      </c>
      <c r="F5" s="3">
        <v>154864</v>
      </c>
      <c r="G5" s="3">
        <f t="shared" si="5"/>
        <v>3978.9751007335467</v>
      </c>
      <c r="H5" s="17">
        <v>1.0475146759258993</v>
      </c>
      <c r="I5" s="17">
        <v>0.9534330615006418</v>
      </c>
      <c r="J5" s="33">
        <f t="shared" si="6"/>
        <v>0.6004349057084792</v>
      </c>
      <c r="K5" s="7">
        <f t="shared" si="0"/>
        <v>3798.4910304159</v>
      </c>
      <c r="L5" s="7">
        <f t="shared" si="1"/>
        <v>4173.313535478724</v>
      </c>
      <c r="M5" s="6">
        <f t="shared" si="2"/>
        <v>6626.82176353252</v>
      </c>
      <c r="N5" s="7">
        <f t="shared" si="3"/>
        <v>6635.2144842029</v>
      </c>
    </row>
    <row r="6" spans="1:14" ht="11.25">
      <c r="A6" s="2" t="s">
        <v>6</v>
      </c>
      <c r="B6" s="3">
        <v>331400000</v>
      </c>
      <c r="C6" s="3">
        <v>0</v>
      </c>
      <c r="D6" s="3">
        <v>97800000</v>
      </c>
      <c r="E6" s="3">
        <f t="shared" si="4"/>
        <v>233600000</v>
      </c>
      <c r="F6" s="3">
        <v>64911</v>
      </c>
      <c r="G6" s="3">
        <f t="shared" si="5"/>
        <v>3598.7737055352713</v>
      </c>
      <c r="H6" s="17">
        <v>0.9802078836129405</v>
      </c>
      <c r="I6" s="17">
        <v>0.9000889140210016</v>
      </c>
      <c r="J6" s="33">
        <f t="shared" si="6"/>
        <v>0.6004349057084792</v>
      </c>
      <c r="K6" s="7">
        <f t="shared" si="0"/>
        <v>3671.4392586505014</v>
      </c>
      <c r="L6" s="7">
        <f t="shared" si="1"/>
        <v>3998.2424508022573</v>
      </c>
      <c r="M6" s="6">
        <f t="shared" si="2"/>
        <v>5993.611749285165</v>
      </c>
      <c r="N6" s="7">
        <f t="shared" si="3"/>
        <v>6793.3658415678765</v>
      </c>
    </row>
    <row r="7" spans="1:14" ht="11.25">
      <c r="A7" s="2" t="s">
        <v>7</v>
      </c>
      <c r="B7" s="3">
        <v>5792500000</v>
      </c>
      <c r="C7" s="3">
        <v>800000000</v>
      </c>
      <c r="D7" s="3">
        <v>581800000</v>
      </c>
      <c r="E7" s="3">
        <f t="shared" si="4"/>
        <v>6010700000</v>
      </c>
      <c r="F7" s="3">
        <v>1275337</v>
      </c>
      <c r="G7" s="3">
        <f t="shared" si="5"/>
        <v>4713.0287916056695</v>
      </c>
      <c r="H7" s="17">
        <v>0.9026909668519945</v>
      </c>
      <c r="I7" s="17">
        <v>1.1317319178633942</v>
      </c>
      <c r="J7" s="33">
        <f t="shared" si="6"/>
        <v>0.6004349057084792</v>
      </c>
      <c r="K7" s="7">
        <f t="shared" si="0"/>
        <v>5221.087797124726</v>
      </c>
      <c r="L7" s="7">
        <f t="shared" si="1"/>
        <v>4164.439225592784</v>
      </c>
      <c r="M7" s="6">
        <f t="shared" si="2"/>
        <v>7849.358434690871</v>
      </c>
      <c r="N7" s="7">
        <f t="shared" si="3"/>
        <v>7683.365627180426</v>
      </c>
    </row>
    <row r="8" spans="1:14" ht="11.25">
      <c r="A8" s="2" t="s">
        <v>8</v>
      </c>
      <c r="B8" s="3">
        <v>476300000</v>
      </c>
      <c r="C8" s="3">
        <v>16100000</v>
      </c>
      <c r="D8" s="3">
        <v>101100000</v>
      </c>
      <c r="E8" s="3">
        <f t="shared" si="4"/>
        <v>391300000</v>
      </c>
      <c r="F8" s="3">
        <v>131390</v>
      </c>
      <c r="G8" s="3">
        <f t="shared" si="5"/>
        <v>2978.1566329248803</v>
      </c>
      <c r="H8" s="17">
        <v>1.0489621904794328</v>
      </c>
      <c r="I8" s="17">
        <v>0.9754562217973152</v>
      </c>
      <c r="J8" s="33">
        <f t="shared" si="6"/>
        <v>0.6004349057084792</v>
      </c>
      <c r="K8" s="7">
        <f t="shared" si="0"/>
        <v>2839.145833810941</v>
      </c>
      <c r="L8" s="7">
        <f t="shared" si="1"/>
        <v>3053.091021796461</v>
      </c>
      <c r="M8" s="6">
        <f t="shared" si="2"/>
        <v>4959.999168287566</v>
      </c>
      <c r="N8" s="7">
        <f t="shared" si="3"/>
        <v>4847.457231570468</v>
      </c>
    </row>
    <row r="9" spans="1:14" ht="11.25">
      <c r="A9" s="2" t="s">
        <v>9</v>
      </c>
      <c r="B9" s="3">
        <v>508400000</v>
      </c>
      <c r="C9" s="3">
        <v>0</v>
      </c>
      <c r="D9" s="3">
        <v>64800000</v>
      </c>
      <c r="E9" s="3">
        <f t="shared" si="4"/>
        <v>443600000</v>
      </c>
      <c r="F9" s="3">
        <v>63332</v>
      </c>
      <c r="G9" s="3">
        <f t="shared" si="5"/>
        <v>7004.357986483926</v>
      </c>
      <c r="H9" s="17">
        <v>1.0109601951044014</v>
      </c>
      <c r="I9" s="17">
        <v>1.289637990949</v>
      </c>
      <c r="J9" s="33">
        <f t="shared" si="6"/>
        <v>0.6004349057084792</v>
      </c>
      <c r="K9" s="7">
        <f t="shared" si="0"/>
        <v>6928.421139034647</v>
      </c>
      <c r="L9" s="7">
        <f t="shared" si="1"/>
        <v>5431.259032102227</v>
      </c>
      <c r="M9" s="6">
        <f t="shared" si="2"/>
        <v>11665.47434183424</v>
      </c>
      <c r="N9" s="7">
        <f t="shared" si="3"/>
        <v>8947.475711083336</v>
      </c>
    </row>
    <row r="10" spans="1:14" ht="11.25">
      <c r="A10" s="2" t="s">
        <v>10</v>
      </c>
      <c r="B10" s="3">
        <v>115600000</v>
      </c>
      <c r="C10" s="3">
        <v>0</v>
      </c>
      <c r="D10" s="3">
        <v>8600000</v>
      </c>
      <c r="E10" s="3">
        <f t="shared" si="4"/>
        <v>107000000</v>
      </c>
      <c r="F10" s="3">
        <v>26013</v>
      </c>
      <c r="G10" s="3">
        <f t="shared" si="5"/>
        <v>4113.327951408911</v>
      </c>
      <c r="H10" s="17">
        <v>1.1922764352013995</v>
      </c>
      <c r="I10" s="17">
        <v>1.032424346550738</v>
      </c>
      <c r="J10" s="33">
        <f t="shared" si="6"/>
        <v>0.6004349057084792</v>
      </c>
      <c r="K10" s="7">
        <f t="shared" si="0"/>
        <v>3449.9784026294933</v>
      </c>
      <c r="L10" s="7">
        <f t="shared" si="1"/>
        <v>3984.1446641114867</v>
      </c>
      <c r="M10" s="6">
        <f t="shared" si="2"/>
        <v>6850.5809910491735</v>
      </c>
      <c r="N10" s="7">
        <f t="shared" si="3"/>
        <v>5565.346479985302</v>
      </c>
    </row>
    <row r="11" spans="1:14" ht="11.25">
      <c r="A11" s="2" t="s">
        <v>11</v>
      </c>
      <c r="B11" s="3">
        <v>1686500000</v>
      </c>
      <c r="C11" s="3">
        <v>0</v>
      </c>
      <c r="D11" s="3">
        <v>278500000</v>
      </c>
      <c r="E11" s="3">
        <f t="shared" si="4"/>
        <v>1408000000</v>
      </c>
      <c r="F11" s="3">
        <v>371517</v>
      </c>
      <c r="G11" s="3">
        <f t="shared" si="5"/>
        <v>3789.866950906688</v>
      </c>
      <c r="H11" s="17">
        <v>0.9792018298984808</v>
      </c>
      <c r="I11" s="17">
        <v>0.9400163656832466</v>
      </c>
      <c r="J11" s="33">
        <f t="shared" si="6"/>
        <v>0.6004349057084792</v>
      </c>
      <c r="K11" s="7">
        <f t="shared" si="0"/>
        <v>3870.3634278334675</v>
      </c>
      <c r="L11" s="7">
        <f t="shared" si="1"/>
        <v>4031.7031588615378</v>
      </c>
      <c r="M11" s="6">
        <f t="shared" si="2"/>
        <v>6311.869804495892</v>
      </c>
      <c r="N11" s="7">
        <f t="shared" si="3"/>
        <v>6857.2565964133255</v>
      </c>
    </row>
    <row r="12" spans="1:14" ht="11.25">
      <c r="A12" s="2" t="s">
        <v>12</v>
      </c>
      <c r="B12" s="3">
        <v>1023300000</v>
      </c>
      <c r="C12" s="3">
        <v>8500000</v>
      </c>
      <c r="D12" s="3">
        <v>203600000</v>
      </c>
      <c r="E12" s="3">
        <f t="shared" si="4"/>
        <v>828200000</v>
      </c>
      <c r="F12" s="3">
        <v>176088</v>
      </c>
      <c r="G12" s="3">
        <f t="shared" si="5"/>
        <v>4703.330153105266</v>
      </c>
      <c r="H12" s="17">
        <v>1.0238032231190597</v>
      </c>
      <c r="I12" s="17">
        <v>0.9360099033365288</v>
      </c>
      <c r="J12" s="33">
        <f t="shared" si="6"/>
        <v>0.6004349057084792</v>
      </c>
      <c r="K12" s="7">
        <f t="shared" si="0"/>
        <v>4593.978654195258</v>
      </c>
      <c r="L12" s="7">
        <f t="shared" si="1"/>
        <v>5024.872211650363</v>
      </c>
      <c r="M12" s="6">
        <f t="shared" si="2"/>
        <v>7833.205745351534</v>
      </c>
      <c r="N12" s="7">
        <f t="shared" si="3"/>
        <v>8174.149898018232</v>
      </c>
    </row>
    <row r="13" spans="1:14" ht="11.25">
      <c r="A13" s="2" t="s">
        <v>13</v>
      </c>
      <c r="B13" s="3">
        <v>311900000</v>
      </c>
      <c r="C13" s="3">
        <v>0</v>
      </c>
      <c r="D13" s="3">
        <v>62800000</v>
      </c>
      <c r="E13" s="3">
        <f t="shared" si="4"/>
        <v>249100000</v>
      </c>
      <c r="F13" s="3">
        <v>29970</v>
      </c>
      <c r="G13" s="3">
        <f t="shared" si="5"/>
        <v>8311.644978311644</v>
      </c>
      <c r="H13" s="17">
        <v>1.0747306877086025</v>
      </c>
      <c r="I13" s="17">
        <v>1.289637990949</v>
      </c>
      <c r="J13" s="33">
        <f t="shared" si="6"/>
        <v>0.6004349057084792</v>
      </c>
      <c r="K13" s="7">
        <f t="shared" si="0"/>
        <v>7733.700240785555</v>
      </c>
      <c r="L13" s="7">
        <f t="shared" si="1"/>
        <v>6444.944268581443</v>
      </c>
      <c r="M13" s="6">
        <f t="shared" si="2"/>
        <v>13842.707842750036</v>
      </c>
      <c r="N13" s="7">
        <f t="shared" si="3"/>
        <v>9987.426236458468</v>
      </c>
    </row>
    <row r="14" spans="1:14" ht="11.25">
      <c r="A14" s="2" t="s">
        <v>14</v>
      </c>
      <c r="B14" s="3">
        <v>190300000</v>
      </c>
      <c r="C14" s="3">
        <v>7100000</v>
      </c>
      <c r="D14" s="3">
        <v>22300000</v>
      </c>
      <c r="E14" s="3">
        <f t="shared" si="4"/>
        <v>175100000</v>
      </c>
      <c r="F14" s="3">
        <v>34986</v>
      </c>
      <c r="G14" s="3">
        <f t="shared" si="5"/>
        <v>5004.85908649174</v>
      </c>
      <c r="H14" s="17">
        <v>1.0563685696977851</v>
      </c>
      <c r="I14" s="17">
        <v>0.9357844022449673</v>
      </c>
      <c r="J14" s="33">
        <f t="shared" si="6"/>
        <v>0.6004349057084792</v>
      </c>
      <c r="K14" s="7">
        <f t="shared" si="0"/>
        <v>4737.796286312809</v>
      </c>
      <c r="L14" s="7">
        <f t="shared" si="1"/>
        <v>5348.303599082195</v>
      </c>
      <c r="M14" s="6">
        <f t="shared" si="2"/>
        <v>8335.389963024034</v>
      </c>
      <c r="N14" s="7">
        <f t="shared" si="3"/>
        <v>8432.078665103087</v>
      </c>
    </row>
    <row r="15" spans="1:14" ht="11.25">
      <c r="A15" s="2" t="s">
        <v>15</v>
      </c>
      <c r="B15" s="3">
        <v>1610700000</v>
      </c>
      <c r="C15" s="3">
        <v>306700000</v>
      </c>
      <c r="D15" s="3">
        <v>345400000</v>
      </c>
      <c r="E15" s="3">
        <f t="shared" si="4"/>
        <v>1572000000</v>
      </c>
      <c r="F15" s="3">
        <v>371187</v>
      </c>
      <c r="G15" s="3">
        <f t="shared" si="5"/>
        <v>4235.062111550243</v>
      </c>
      <c r="H15" s="17">
        <v>0.9673395078341234</v>
      </c>
      <c r="I15" s="17">
        <v>1.045234156880105</v>
      </c>
      <c r="J15" s="33">
        <f t="shared" si="6"/>
        <v>0.6004349057084792</v>
      </c>
      <c r="K15" s="7">
        <f t="shared" si="0"/>
        <v>4378.051425845887</v>
      </c>
      <c r="L15" s="7">
        <f t="shared" si="1"/>
        <v>4051.783118331476</v>
      </c>
      <c r="M15" s="6">
        <f t="shared" si="2"/>
        <v>7053.324300913367</v>
      </c>
      <c r="N15" s="7">
        <f t="shared" si="3"/>
        <v>6975.917463623933</v>
      </c>
    </row>
    <row r="16" spans="1:14" ht="11.25">
      <c r="A16" s="2" t="s">
        <v>16</v>
      </c>
      <c r="B16" s="3">
        <v>854100000</v>
      </c>
      <c r="C16" s="3">
        <v>0</v>
      </c>
      <c r="D16" s="3">
        <v>130600000</v>
      </c>
      <c r="E16" s="3">
        <f t="shared" si="4"/>
        <v>723500000</v>
      </c>
      <c r="F16" s="3">
        <v>171054</v>
      </c>
      <c r="G16" s="3">
        <f t="shared" si="5"/>
        <v>4229.658470424544</v>
      </c>
      <c r="H16" s="17">
        <v>1.123608192408227</v>
      </c>
      <c r="I16" s="17">
        <v>1.0006142462619136</v>
      </c>
      <c r="J16" s="33">
        <f t="shared" si="6"/>
        <v>0.6004349057084792</v>
      </c>
      <c r="K16" s="7">
        <f t="shared" si="0"/>
        <v>3764.3535344461366</v>
      </c>
      <c r="L16" s="7">
        <f t="shared" si="1"/>
        <v>4227.062013383946</v>
      </c>
      <c r="M16" s="6">
        <f t="shared" si="2"/>
        <v>7044.324755626568</v>
      </c>
      <c r="N16" s="7">
        <f t="shared" si="3"/>
        <v>6265.529665256628</v>
      </c>
    </row>
    <row r="17" spans="1:14" ht="11.25">
      <c r="A17" s="2" t="s">
        <v>17</v>
      </c>
      <c r="B17" s="3">
        <v>552300000</v>
      </c>
      <c r="C17" s="3">
        <v>20600000</v>
      </c>
      <c r="D17" s="3">
        <v>92700000</v>
      </c>
      <c r="E17" s="3">
        <f t="shared" si="4"/>
        <v>480200000</v>
      </c>
      <c r="F17" s="3">
        <v>100764</v>
      </c>
      <c r="G17" s="3">
        <f t="shared" si="5"/>
        <v>4765.590885633758</v>
      </c>
      <c r="H17" s="17">
        <v>1.087599843565808</v>
      </c>
      <c r="I17" s="17">
        <v>0.9993857537380865</v>
      </c>
      <c r="J17" s="33">
        <f t="shared" si="6"/>
        <v>0.6004349057084792</v>
      </c>
      <c r="K17" s="7">
        <f t="shared" si="0"/>
        <v>4381.750249254614</v>
      </c>
      <c r="L17" s="7">
        <f t="shared" si="1"/>
        <v>4768.519931176344</v>
      </c>
      <c r="M17" s="6">
        <f t="shared" si="2"/>
        <v>7936.898471967799</v>
      </c>
      <c r="N17" s="7">
        <f t="shared" si="3"/>
        <v>7302.112744488499</v>
      </c>
    </row>
    <row r="18" spans="1:14" ht="11.25">
      <c r="A18" s="2" t="s">
        <v>18</v>
      </c>
      <c r="B18" s="3">
        <v>446000000</v>
      </c>
      <c r="C18" s="3">
        <v>89700000</v>
      </c>
      <c r="D18" s="3">
        <v>124300000</v>
      </c>
      <c r="E18" s="3">
        <f t="shared" si="4"/>
        <v>411400000</v>
      </c>
      <c r="F18" s="3">
        <v>104681</v>
      </c>
      <c r="G18" s="3">
        <f t="shared" si="5"/>
        <v>3930.0350588932088</v>
      </c>
      <c r="H18" s="17">
        <v>1.0597401625531513</v>
      </c>
      <c r="I18" s="17">
        <v>1.0135067449110051</v>
      </c>
      <c r="J18" s="33">
        <f t="shared" si="6"/>
        <v>0.6004349057084792</v>
      </c>
      <c r="K18" s="7">
        <f t="shared" si="0"/>
        <v>3708.4893049866814</v>
      </c>
      <c r="L18" s="7">
        <f t="shared" si="1"/>
        <v>3877.6604878325707</v>
      </c>
      <c r="M18" s="6">
        <f t="shared" si="2"/>
        <v>6545.314107373537</v>
      </c>
      <c r="N18" s="7">
        <f t="shared" si="3"/>
        <v>6094.0281497302785</v>
      </c>
    </row>
    <row r="19" spans="1:14" ht="11.25">
      <c r="A19" s="2" t="s">
        <v>19</v>
      </c>
      <c r="B19" s="3">
        <v>600600000</v>
      </c>
      <c r="C19" s="3">
        <v>0</v>
      </c>
      <c r="D19" s="3">
        <v>171400000</v>
      </c>
      <c r="E19" s="3">
        <f t="shared" si="4"/>
        <v>429200000</v>
      </c>
      <c r="F19" s="3">
        <v>114792</v>
      </c>
      <c r="G19" s="3">
        <f t="shared" si="5"/>
        <v>3738.9365112551395</v>
      </c>
      <c r="H19" s="17">
        <v>1.0190215061179762</v>
      </c>
      <c r="I19" s="17">
        <v>0.9042866189041872</v>
      </c>
      <c r="J19" s="33">
        <f t="shared" si="6"/>
        <v>0.6004349057084792</v>
      </c>
      <c r="K19" s="7">
        <f t="shared" si="0"/>
        <v>3669.143868708761</v>
      </c>
      <c r="L19" s="7">
        <f t="shared" si="1"/>
        <v>4134.680789356339</v>
      </c>
      <c r="M19" s="6">
        <f t="shared" si="2"/>
        <v>6227.0472214526</v>
      </c>
      <c r="N19" s="7">
        <f t="shared" si="3"/>
        <v>6757.603481264385</v>
      </c>
    </row>
    <row r="20" spans="1:14" ht="11.25">
      <c r="A20" s="2" t="s">
        <v>20</v>
      </c>
      <c r="B20" s="3">
        <v>585200000</v>
      </c>
      <c r="C20" s="3">
        <v>0</v>
      </c>
      <c r="D20" s="3">
        <v>203400000</v>
      </c>
      <c r="E20" s="3">
        <f t="shared" si="4"/>
        <v>381800000</v>
      </c>
      <c r="F20" s="3">
        <v>125712</v>
      </c>
      <c r="G20" s="3">
        <f t="shared" si="5"/>
        <v>3037.1006745577192</v>
      </c>
      <c r="H20" s="17">
        <v>1.0107493113371124</v>
      </c>
      <c r="I20" s="17">
        <v>0.8890211993727519</v>
      </c>
      <c r="J20" s="33">
        <f t="shared" si="6"/>
        <v>0.6004349057084792</v>
      </c>
      <c r="K20" s="7">
        <f t="shared" si="0"/>
        <v>3004.8011316871066</v>
      </c>
      <c r="L20" s="7">
        <f t="shared" si="1"/>
        <v>3416.229755489006</v>
      </c>
      <c r="M20" s="6">
        <f t="shared" si="2"/>
        <v>5058.168080641668</v>
      </c>
      <c r="N20" s="7">
        <f t="shared" si="3"/>
        <v>5629.083428621119</v>
      </c>
    </row>
    <row r="21" spans="1:14" ht="11.25">
      <c r="A21" s="2" t="s">
        <v>21</v>
      </c>
      <c r="B21" s="3">
        <v>164000000</v>
      </c>
      <c r="C21" s="3">
        <v>0</v>
      </c>
      <c r="D21" s="3">
        <v>10700000</v>
      </c>
      <c r="E21" s="3">
        <f t="shared" si="4"/>
        <v>153300000</v>
      </c>
      <c r="F21" s="3">
        <v>29554</v>
      </c>
      <c r="G21" s="3">
        <f t="shared" si="5"/>
        <v>5187.115111321648</v>
      </c>
      <c r="H21" s="17">
        <v>1.0575696519713396</v>
      </c>
      <c r="I21" s="17">
        <v>1.1135576855938305</v>
      </c>
      <c r="J21" s="33">
        <f t="shared" si="6"/>
        <v>0.6004349057084792</v>
      </c>
      <c r="K21" s="7">
        <f t="shared" si="0"/>
        <v>4904.750341173954</v>
      </c>
      <c r="L21" s="7">
        <f t="shared" si="1"/>
        <v>4658.146747517169</v>
      </c>
      <c r="M21" s="6">
        <f t="shared" si="2"/>
        <v>8638.929985592937</v>
      </c>
      <c r="N21" s="7">
        <f t="shared" si="3"/>
        <v>7335.644134789804</v>
      </c>
    </row>
    <row r="22" spans="1:14" ht="11.25">
      <c r="A22" s="2" t="s">
        <v>22</v>
      </c>
      <c r="B22" s="3">
        <v>782700000</v>
      </c>
      <c r="C22" s="3">
        <v>117900000</v>
      </c>
      <c r="D22" s="3">
        <v>215900000</v>
      </c>
      <c r="E22" s="3">
        <f t="shared" si="4"/>
        <v>684700000</v>
      </c>
      <c r="F22" s="3">
        <v>166686</v>
      </c>
      <c r="G22" s="3">
        <f t="shared" si="5"/>
        <v>4107.723504073528</v>
      </c>
      <c r="H22" s="17">
        <v>1.0093362312732659</v>
      </c>
      <c r="I22" s="17">
        <v>1.030739210876885</v>
      </c>
      <c r="J22" s="33">
        <f t="shared" si="6"/>
        <v>0.6004349057084792</v>
      </c>
      <c r="K22" s="7">
        <f t="shared" si="0"/>
        <v>4069.727586110411</v>
      </c>
      <c r="L22" s="7">
        <f t="shared" si="1"/>
        <v>3985.220956694708</v>
      </c>
      <c r="M22" s="6">
        <f t="shared" si="2"/>
        <v>6841.247011158764</v>
      </c>
      <c r="N22" s="7">
        <f t="shared" si="3"/>
        <v>6575.830509046794</v>
      </c>
    </row>
    <row r="23" spans="1:14" ht="11.25">
      <c r="A23" s="2" t="s">
        <v>23</v>
      </c>
      <c r="B23" s="3">
        <v>603700000</v>
      </c>
      <c r="C23" s="3">
        <v>0</v>
      </c>
      <c r="D23" s="3">
        <v>28300000</v>
      </c>
      <c r="E23" s="3">
        <f t="shared" si="4"/>
        <v>575400000</v>
      </c>
      <c r="F23" s="3">
        <v>121414</v>
      </c>
      <c r="G23" s="3">
        <f t="shared" si="5"/>
        <v>4739.156934126213</v>
      </c>
      <c r="H23" s="17">
        <v>0.9649676680418183</v>
      </c>
      <c r="I23" s="17">
        <v>1.2198471229177008</v>
      </c>
      <c r="J23" s="33">
        <f t="shared" si="6"/>
        <v>0.6004349057084792</v>
      </c>
      <c r="K23" s="7">
        <f t="shared" si="0"/>
        <v>4911.208003210357</v>
      </c>
      <c r="L23" s="7">
        <f t="shared" si="1"/>
        <v>3885.0416950534127</v>
      </c>
      <c r="M23" s="6">
        <f t="shared" si="2"/>
        <v>7892.873797092585</v>
      </c>
      <c r="N23" s="7">
        <f t="shared" si="3"/>
        <v>6705.281117446006</v>
      </c>
    </row>
    <row r="24" spans="1:14" ht="11.25">
      <c r="A24" s="2" t="s">
        <v>24</v>
      </c>
      <c r="B24" s="3">
        <v>1423900000</v>
      </c>
      <c r="C24" s="3">
        <v>158800000</v>
      </c>
      <c r="D24" s="3">
        <v>180000000</v>
      </c>
      <c r="E24" s="3">
        <f t="shared" si="4"/>
        <v>1402700000</v>
      </c>
      <c r="F24" s="3">
        <v>334443</v>
      </c>
      <c r="G24" s="3">
        <f t="shared" si="5"/>
        <v>4194.137715544951</v>
      </c>
      <c r="H24" s="17">
        <v>1.0412058960264456</v>
      </c>
      <c r="I24" s="17">
        <v>1.011297687237966</v>
      </c>
      <c r="J24" s="33">
        <f t="shared" si="6"/>
        <v>0.6004349057084792</v>
      </c>
      <c r="K24" s="7">
        <f t="shared" si="0"/>
        <v>4028.1540198255116</v>
      </c>
      <c r="L24" s="7">
        <f t="shared" si="1"/>
        <v>4147.283009219459</v>
      </c>
      <c r="M24" s="6">
        <f t="shared" si="2"/>
        <v>6985.166378020787</v>
      </c>
      <c r="N24" s="7">
        <f t="shared" si="3"/>
        <v>6633.780878501946</v>
      </c>
    </row>
    <row r="25" spans="1:14" ht="11.25">
      <c r="A25" s="2" t="s">
        <v>25</v>
      </c>
      <c r="B25" s="3">
        <v>948100000</v>
      </c>
      <c r="C25" s="3">
        <v>0</v>
      </c>
      <c r="D25" s="3">
        <v>149700000</v>
      </c>
      <c r="E25" s="3">
        <f t="shared" si="4"/>
        <v>798400000</v>
      </c>
      <c r="F25" s="3">
        <v>179644</v>
      </c>
      <c r="G25" s="3">
        <f t="shared" si="5"/>
        <v>4444.345483289172</v>
      </c>
      <c r="H25" s="17">
        <v>0.9790054816816337</v>
      </c>
      <c r="I25" s="17">
        <v>1.0470332125684871</v>
      </c>
      <c r="J25" s="33">
        <f t="shared" si="6"/>
        <v>0.6004349057084792</v>
      </c>
      <c r="K25" s="7">
        <f t="shared" si="0"/>
        <v>4539.653318033662</v>
      </c>
      <c r="L25" s="7">
        <f t="shared" si="1"/>
        <v>4244.703443921044</v>
      </c>
      <c r="M25" s="6">
        <f t="shared" si="2"/>
        <v>7401.877274348492</v>
      </c>
      <c r="N25" s="7">
        <f t="shared" si="3"/>
        <v>7220.982600703529</v>
      </c>
    </row>
    <row r="26" spans="1:14" ht="11.25">
      <c r="A26" s="2" t="s">
        <v>26</v>
      </c>
      <c r="B26" s="3">
        <v>377600000</v>
      </c>
      <c r="C26" s="3">
        <v>21200000</v>
      </c>
      <c r="D26" s="3">
        <v>110100000</v>
      </c>
      <c r="E26" s="3">
        <f t="shared" si="4"/>
        <v>288700000</v>
      </c>
      <c r="F26" s="3">
        <v>95513</v>
      </c>
      <c r="G26" s="3">
        <f t="shared" si="5"/>
        <v>3022.6251923821887</v>
      </c>
      <c r="H26" s="17">
        <v>1.0320989661265196</v>
      </c>
      <c r="I26" s="17">
        <v>0.8902169467716299</v>
      </c>
      <c r="J26" s="33">
        <f t="shared" si="6"/>
        <v>0.6004349057084792</v>
      </c>
      <c r="K26" s="7">
        <f t="shared" si="0"/>
        <v>2928.619533188895</v>
      </c>
      <c r="L26" s="7">
        <f t="shared" si="1"/>
        <v>3395.38042197886</v>
      </c>
      <c r="M26" s="6">
        <f t="shared" si="2"/>
        <v>5034.059751765534</v>
      </c>
      <c r="N26" s="7">
        <f t="shared" si="3"/>
        <v>5478.998298212819</v>
      </c>
    </row>
    <row r="27" spans="1:14" ht="11.25">
      <c r="A27" s="2" t="s">
        <v>27</v>
      </c>
      <c r="B27" s="3">
        <v>596200000</v>
      </c>
      <c r="C27" s="3">
        <v>50700000</v>
      </c>
      <c r="D27" s="3">
        <v>87400000</v>
      </c>
      <c r="E27" s="3">
        <f t="shared" si="4"/>
        <v>559500000</v>
      </c>
      <c r="F27" s="3">
        <v>154247</v>
      </c>
      <c r="G27" s="3">
        <f t="shared" si="5"/>
        <v>3627.299072267208</v>
      </c>
      <c r="H27" s="17">
        <v>0.9602409808811976</v>
      </c>
      <c r="I27" s="17">
        <v>1.012677797945381</v>
      </c>
      <c r="J27" s="33">
        <f t="shared" si="6"/>
        <v>0.6004349057084792</v>
      </c>
      <c r="K27" s="7">
        <f t="shared" si="0"/>
        <v>3777.4883018828195</v>
      </c>
      <c r="L27" s="7">
        <f t="shared" si="1"/>
        <v>3581.8886121791397</v>
      </c>
      <c r="M27" s="6">
        <f t="shared" si="2"/>
        <v>6041.119591452133</v>
      </c>
      <c r="N27" s="7">
        <f t="shared" si="3"/>
        <v>6212.492936069202</v>
      </c>
    </row>
    <row r="28" spans="1:14" ht="11.25">
      <c r="A28" s="2" t="s">
        <v>28</v>
      </c>
      <c r="B28" s="3">
        <v>115900000</v>
      </c>
      <c r="C28" s="3">
        <v>2400000</v>
      </c>
      <c r="D28" s="3">
        <v>15000000</v>
      </c>
      <c r="E28" s="3">
        <f t="shared" si="4"/>
        <v>103300000</v>
      </c>
      <c r="F28" s="3">
        <v>28054</v>
      </c>
      <c r="G28" s="3">
        <f t="shared" si="5"/>
        <v>3682.184358736722</v>
      </c>
      <c r="H28" s="17">
        <v>1.01037451945267</v>
      </c>
      <c r="I28" s="17">
        <v>0.9377557138007288</v>
      </c>
      <c r="J28" s="33">
        <f t="shared" si="6"/>
        <v>0.6004349057084792</v>
      </c>
      <c r="K28" s="7">
        <f t="shared" si="0"/>
        <v>3644.375712019537</v>
      </c>
      <c r="L28" s="7">
        <f t="shared" si="1"/>
        <v>3926.59229322401</v>
      </c>
      <c r="M28" s="6">
        <f t="shared" si="2"/>
        <v>6132.528811581919</v>
      </c>
      <c r="N28" s="7">
        <f t="shared" si="3"/>
        <v>6472.431949519436</v>
      </c>
    </row>
    <row r="29" spans="1:14" ht="11.25">
      <c r="A29" s="2" t="s">
        <v>29</v>
      </c>
      <c r="B29" s="3">
        <v>327500000</v>
      </c>
      <c r="C29" s="3">
        <v>36400000</v>
      </c>
      <c r="D29" s="3">
        <v>109100000</v>
      </c>
      <c r="E29" s="3">
        <f t="shared" si="4"/>
        <v>254800000</v>
      </c>
      <c r="F29" s="3">
        <v>65881</v>
      </c>
      <c r="G29" s="3">
        <f t="shared" si="5"/>
        <v>3867.5794235060184</v>
      </c>
      <c r="H29" s="17">
        <v>1.0402417709407068</v>
      </c>
      <c r="I29" s="17">
        <v>1.0184548359768486</v>
      </c>
      <c r="J29" s="33">
        <f t="shared" si="6"/>
        <v>0.6004349057084792</v>
      </c>
      <c r="K29" s="7">
        <f t="shared" si="0"/>
        <v>3717.9620464658965</v>
      </c>
      <c r="L29" s="7">
        <f t="shared" si="1"/>
        <v>3797.49723491316</v>
      </c>
      <c r="M29" s="6">
        <f t="shared" si="2"/>
        <v>6441.296777945468</v>
      </c>
      <c r="N29" s="7">
        <f t="shared" si="3"/>
        <v>6079.911334012282</v>
      </c>
    </row>
    <row r="30" spans="1:14" ht="11.25">
      <c r="A30" s="2" t="s">
        <v>30</v>
      </c>
      <c r="B30" s="3">
        <v>163800000</v>
      </c>
      <c r="C30" s="3">
        <v>0</v>
      </c>
      <c r="D30" s="3">
        <v>21700000</v>
      </c>
      <c r="E30" s="3">
        <f t="shared" si="4"/>
        <v>142100000</v>
      </c>
      <c r="F30" s="3">
        <v>30620</v>
      </c>
      <c r="G30" s="3">
        <f t="shared" si="5"/>
        <v>4640.757674722404</v>
      </c>
      <c r="H30" s="17">
        <v>1.0229382502900741</v>
      </c>
      <c r="I30" s="17">
        <v>1.010196047677177</v>
      </c>
      <c r="J30" s="33">
        <f t="shared" si="6"/>
        <v>0.6004349057084792</v>
      </c>
      <c r="K30" s="7">
        <f t="shared" si="0"/>
        <v>4536.693855573811</v>
      </c>
      <c r="L30" s="7">
        <f t="shared" si="1"/>
        <v>4593.917869103984</v>
      </c>
      <c r="M30" s="6">
        <f t="shared" si="2"/>
        <v>7728.9938186497875</v>
      </c>
      <c r="N30" s="7">
        <f t="shared" si="3"/>
        <v>7479.419230463659</v>
      </c>
    </row>
    <row r="31" spans="1:14" ht="11.25">
      <c r="A31" s="2" t="s">
        <v>31</v>
      </c>
      <c r="B31" s="3">
        <v>73000000</v>
      </c>
      <c r="C31" s="3">
        <v>0</v>
      </c>
      <c r="D31" s="3">
        <v>3000000</v>
      </c>
      <c r="E31" s="3">
        <f t="shared" si="4"/>
        <v>70000000</v>
      </c>
      <c r="F31" s="3">
        <v>26160</v>
      </c>
      <c r="G31" s="3">
        <f t="shared" si="5"/>
        <v>2675.840978593272</v>
      </c>
      <c r="H31" s="17">
        <v>1.120693815954713</v>
      </c>
      <c r="I31" s="17">
        <v>1.2025725560768863</v>
      </c>
      <c r="J31" s="33">
        <f t="shared" si="6"/>
        <v>0.6004349057084792</v>
      </c>
      <c r="K31" s="7">
        <f t="shared" si="0"/>
        <v>2387.664623913123</v>
      </c>
      <c r="L31" s="7">
        <f t="shared" si="1"/>
        <v>2225.09732578846</v>
      </c>
      <c r="M31" s="6">
        <f t="shared" si="2"/>
        <v>4456.504698766524</v>
      </c>
      <c r="N31" s="7">
        <f t="shared" si="3"/>
        <v>3306.709969106359</v>
      </c>
    </row>
    <row r="32" spans="1:14" ht="11.25">
      <c r="A32" s="2" t="s">
        <v>32</v>
      </c>
      <c r="B32" s="3">
        <v>1009216023</v>
      </c>
      <c r="C32" s="3">
        <v>145009565</v>
      </c>
      <c r="D32" s="3">
        <v>170825000</v>
      </c>
      <c r="E32" s="3">
        <f t="shared" si="4"/>
        <v>983400588</v>
      </c>
      <c r="F32" s="3">
        <v>164366</v>
      </c>
      <c r="G32" s="3">
        <f t="shared" si="5"/>
        <v>5982.992760059867</v>
      </c>
      <c r="H32" s="17">
        <v>0.9310172359918476</v>
      </c>
      <c r="I32" s="17">
        <v>1.2310271065657759</v>
      </c>
      <c r="J32" s="33">
        <f t="shared" si="6"/>
        <v>0.6004349057084792</v>
      </c>
      <c r="K32" s="7">
        <f t="shared" si="0"/>
        <v>6426.2964516290185</v>
      </c>
      <c r="L32" s="7">
        <f t="shared" si="1"/>
        <v>4860.16329628253</v>
      </c>
      <c r="M32" s="6">
        <f t="shared" si="2"/>
        <v>9964.431952869685</v>
      </c>
      <c r="N32" s="7">
        <f t="shared" si="3"/>
        <v>8694.151596760625</v>
      </c>
    </row>
    <row r="33" spans="1:14" ht="11.25">
      <c r="A33" s="2" t="s">
        <v>33</v>
      </c>
      <c r="B33" s="3">
        <v>337900000</v>
      </c>
      <c r="C33" s="3">
        <v>28700000</v>
      </c>
      <c r="D33" s="3">
        <v>47000000</v>
      </c>
      <c r="E33" s="3">
        <f t="shared" si="4"/>
        <v>319600000</v>
      </c>
      <c r="F33" s="3">
        <v>63068</v>
      </c>
      <c r="G33" s="3">
        <f t="shared" si="5"/>
        <v>5067.5461406735585</v>
      </c>
      <c r="H33" s="17">
        <v>1.1078803063816125</v>
      </c>
      <c r="I33" s="17">
        <v>0.945059390094531</v>
      </c>
      <c r="J33" s="33">
        <f t="shared" si="6"/>
        <v>0.6004349057084792</v>
      </c>
      <c r="K33" s="7">
        <f t="shared" si="0"/>
        <v>4574.091724063942</v>
      </c>
      <c r="L33" s="7">
        <f t="shared" si="1"/>
        <v>5362.145695591332</v>
      </c>
      <c r="M33" s="6">
        <f t="shared" si="2"/>
        <v>8439.792711075217</v>
      </c>
      <c r="N33" s="7">
        <f t="shared" si="3"/>
        <v>8060.831371685867</v>
      </c>
    </row>
    <row r="34" spans="1:14" ht="11.25">
      <c r="A34" s="2" t="s">
        <v>34</v>
      </c>
      <c r="B34" s="3">
        <v>2374100000</v>
      </c>
      <c r="C34" s="3">
        <v>362900000</v>
      </c>
      <c r="D34" s="3">
        <v>428800000</v>
      </c>
      <c r="E34" s="3">
        <f t="shared" si="4"/>
        <v>2308200000</v>
      </c>
      <c r="F34" s="3">
        <v>437920</v>
      </c>
      <c r="G34" s="3">
        <f t="shared" si="5"/>
        <v>5270.825721592985</v>
      </c>
      <c r="H34" s="17">
        <v>0.9241503157386312</v>
      </c>
      <c r="I34" s="17">
        <v>1.159945282621041</v>
      </c>
      <c r="J34" s="33">
        <f t="shared" si="6"/>
        <v>0.6004349057084792</v>
      </c>
      <c r="K34" s="7">
        <f t="shared" si="0"/>
        <v>5703.429011307814</v>
      </c>
      <c r="L34" s="7">
        <f t="shared" si="1"/>
        <v>4544.029619813528</v>
      </c>
      <c r="M34" s="6">
        <f t="shared" si="2"/>
        <v>8778.34661423241</v>
      </c>
      <c r="N34" s="7">
        <f t="shared" si="3"/>
        <v>8189.032708938892</v>
      </c>
    </row>
    <row r="35" spans="1:14" ht="11.25">
      <c r="A35" s="2" t="s">
        <v>35</v>
      </c>
      <c r="B35" s="3">
        <v>1396800000</v>
      </c>
      <c r="C35" s="3">
        <v>63600000</v>
      </c>
      <c r="D35" s="3">
        <v>306600000</v>
      </c>
      <c r="E35" s="3">
        <f t="shared" si="4"/>
        <v>1153800000</v>
      </c>
      <c r="F35" s="3">
        <v>224499</v>
      </c>
      <c r="G35" s="3">
        <f t="shared" si="5"/>
        <v>5139.443828257587</v>
      </c>
      <c r="H35" s="17">
        <v>0.964812107863481</v>
      </c>
      <c r="I35" s="17">
        <v>0.9249694304308838</v>
      </c>
      <c r="J35" s="33">
        <f t="shared" si="6"/>
        <v>0.6004349057084792</v>
      </c>
      <c r="K35" s="7">
        <f aca="true" t="shared" si="7" ref="K35:K53">G35/H35</f>
        <v>5326.885707973316</v>
      </c>
      <c r="L35" s="7">
        <f aca="true" t="shared" si="8" ref="L35:L53">G35/I35</f>
        <v>5556.339116919194</v>
      </c>
      <c r="M35" s="6">
        <f aca="true" t="shared" si="9" ref="M35:M53">G35/J35</f>
        <v>8559.535395753406</v>
      </c>
      <c r="N35" s="7">
        <f aca="true" t="shared" si="10" ref="N35:N53">((G35/J35)/H35)/I35</f>
        <v>9591.357246607216</v>
      </c>
    </row>
    <row r="36" spans="1:14" ht="11.25">
      <c r="A36" s="2" t="s">
        <v>36</v>
      </c>
      <c r="B36" s="3">
        <v>136900000</v>
      </c>
      <c r="C36" s="3">
        <v>0</v>
      </c>
      <c r="D36" s="3">
        <v>31300000</v>
      </c>
      <c r="E36" s="3">
        <f t="shared" si="4"/>
        <v>105600000</v>
      </c>
      <c r="F36" s="3">
        <v>28391</v>
      </c>
      <c r="G36" s="3">
        <f t="shared" si="5"/>
        <v>3719.488570321581</v>
      </c>
      <c r="H36" s="17">
        <v>0.982979949705169</v>
      </c>
      <c r="I36" s="17">
        <v>1.0223150459377643</v>
      </c>
      <c r="J36" s="33">
        <f t="shared" si="6"/>
        <v>0.6004349057084792</v>
      </c>
      <c r="K36" s="7">
        <f t="shared" si="7"/>
        <v>3783.8905782739407</v>
      </c>
      <c r="L36" s="7">
        <f t="shared" si="8"/>
        <v>3638.299744390158</v>
      </c>
      <c r="M36" s="6">
        <f t="shared" si="9"/>
        <v>6194.657464047322</v>
      </c>
      <c r="N36" s="7">
        <f t="shared" si="10"/>
        <v>6164.358455974824</v>
      </c>
    </row>
    <row r="37" spans="1:14" ht="11.25">
      <c r="A37" s="2" t="s">
        <v>37</v>
      </c>
      <c r="B37" s="3">
        <v>1416000000</v>
      </c>
      <c r="C37" s="3">
        <v>53400000</v>
      </c>
      <c r="D37" s="3">
        <v>222000000</v>
      </c>
      <c r="E37" s="3">
        <f t="shared" si="4"/>
        <v>1247400000</v>
      </c>
      <c r="F37" s="3">
        <v>330967</v>
      </c>
      <c r="G37" s="3">
        <f t="shared" si="5"/>
        <v>3768.955817347349</v>
      </c>
      <c r="H37" s="17">
        <v>1.1063656707448133</v>
      </c>
      <c r="I37" s="17">
        <v>1.0103725686658735</v>
      </c>
      <c r="J37" s="33">
        <f t="shared" si="6"/>
        <v>0.6004349057084792</v>
      </c>
      <c r="K37" s="7">
        <f t="shared" si="7"/>
        <v>3406.6095116726287</v>
      </c>
      <c r="L37" s="7">
        <f t="shared" si="8"/>
        <v>3730.2634040470753</v>
      </c>
      <c r="M37" s="6">
        <f t="shared" si="9"/>
        <v>6277.0431590751605</v>
      </c>
      <c r="N37" s="7">
        <f t="shared" si="10"/>
        <v>5615.324731409816</v>
      </c>
    </row>
    <row r="38" spans="1:14" ht="11.25">
      <c r="A38" s="2" t="s">
        <v>38</v>
      </c>
      <c r="B38" s="3">
        <v>589100000</v>
      </c>
      <c r="C38" s="3">
        <v>15100000</v>
      </c>
      <c r="D38" s="3">
        <v>152700000</v>
      </c>
      <c r="E38" s="3">
        <f t="shared" si="4"/>
        <v>451500000</v>
      </c>
      <c r="F38" s="3">
        <v>105690</v>
      </c>
      <c r="G38" s="3">
        <f t="shared" si="5"/>
        <v>4271.927334657962</v>
      </c>
      <c r="H38" s="17">
        <v>1.006510380313584</v>
      </c>
      <c r="I38" s="17">
        <v>0.9051245088661208</v>
      </c>
      <c r="J38" s="33">
        <f t="shared" si="6"/>
        <v>0.6004349057084792</v>
      </c>
      <c r="K38" s="7">
        <f t="shared" si="7"/>
        <v>4244.2953577160515</v>
      </c>
      <c r="L38" s="7">
        <f t="shared" si="8"/>
        <v>4719.712363119573</v>
      </c>
      <c r="M38" s="6">
        <f t="shared" si="9"/>
        <v>7114.721835862173</v>
      </c>
      <c r="N38" s="7">
        <f t="shared" si="10"/>
        <v>7809.645887323118</v>
      </c>
    </row>
    <row r="39" spans="1:14" ht="11.25">
      <c r="A39" s="2" t="s">
        <v>39</v>
      </c>
      <c r="B39" s="3">
        <v>427200000</v>
      </c>
      <c r="C39" s="3">
        <v>116800000</v>
      </c>
      <c r="D39" s="3">
        <v>109700000</v>
      </c>
      <c r="E39" s="3">
        <f t="shared" si="4"/>
        <v>434300000</v>
      </c>
      <c r="F39" s="3">
        <v>102078</v>
      </c>
      <c r="G39" s="3">
        <f t="shared" si="5"/>
        <v>4254.5896275397245</v>
      </c>
      <c r="H39" s="17">
        <v>1.0151655882026578</v>
      </c>
      <c r="I39" s="17">
        <v>0.9479258267886078</v>
      </c>
      <c r="J39" s="33">
        <f t="shared" si="6"/>
        <v>0.6004349057084792</v>
      </c>
      <c r="K39" s="7">
        <f t="shared" si="7"/>
        <v>4191.03018954025</v>
      </c>
      <c r="L39" s="7">
        <f t="shared" si="8"/>
        <v>4488.314915897443</v>
      </c>
      <c r="M39" s="6">
        <f t="shared" si="9"/>
        <v>7085.8465873491305</v>
      </c>
      <c r="N39" s="7">
        <f t="shared" si="10"/>
        <v>7363.43574797829</v>
      </c>
    </row>
    <row r="40" spans="1:14" ht="11.25">
      <c r="A40" s="2" t="s">
        <v>40</v>
      </c>
      <c r="B40" s="3">
        <v>1253500000</v>
      </c>
      <c r="C40" s="3">
        <v>57700000</v>
      </c>
      <c r="D40" s="3">
        <v>63300000</v>
      </c>
      <c r="E40" s="3">
        <f t="shared" si="4"/>
        <v>1247900000</v>
      </c>
      <c r="F40" s="3">
        <v>286086</v>
      </c>
      <c r="G40" s="3">
        <f t="shared" si="5"/>
        <v>4361.975070433366</v>
      </c>
      <c r="H40" s="17">
        <v>1.027947963324736</v>
      </c>
      <c r="I40" s="17">
        <v>1.0485019277316467</v>
      </c>
      <c r="J40" s="33">
        <f t="shared" si="6"/>
        <v>0.6004349057084792</v>
      </c>
      <c r="K40" s="7">
        <f t="shared" si="7"/>
        <v>4243.381208057696</v>
      </c>
      <c r="L40" s="7">
        <f t="shared" si="8"/>
        <v>4160.197473237044</v>
      </c>
      <c r="M40" s="6">
        <f t="shared" si="9"/>
        <v>7264.692690186761</v>
      </c>
      <c r="N40" s="7">
        <f t="shared" si="10"/>
        <v>6740.263639061869</v>
      </c>
    </row>
    <row r="41" spans="1:14" ht="11.25">
      <c r="A41" s="2" t="s">
        <v>41</v>
      </c>
      <c r="B41" s="3">
        <v>112000000</v>
      </c>
      <c r="C41" s="3">
        <v>0</v>
      </c>
      <c r="D41" s="3">
        <v>0</v>
      </c>
      <c r="E41" s="3">
        <f t="shared" si="4"/>
        <v>112000000</v>
      </c>
      <c r="F41" s="3">
        <v>27874</v>
      </c>
      <c r="G41" s="3">
        <f t="shared" si="5"/>
        <v>4018.0813661476645</v>
      </c>
      <c r="H41" s="17">
        <v>1.0743220626496617</v>
      </c>
      <c r="I41" s="17">
        <v>1.2099092526647548</v>
      </c>
      <c r="J41" s="33">
        <f t="shared" si="6"/>
        <v>0.6004349057084792</v>
      </c>
      <c r="K41" s="7">
        <f t="shared" si="7"/>
        <v>3740.1087679774923</v>
      </c>
      <c r="L41" s="7">
        <f t="shared" si="8"/>
        <v>3320.977467771301</v>
      </c>
      <c r="M41" s="6">
        <f t="shared" si="9"/>
        <v>6691.95166361382</v>
      </c>
      <c r="N41" s="7">
        <f t="shared" si="10"/>
        <v>5148.319639504727</v>
      </c>
    </row>
    <row r="42" spans="1:14" ht="11.25">
      <c r="A42" s="2" t="s">
        <v>42</v>
      </c>
      <c r="B42" s="3">
        <v>614700000</v>
      </c>
      <c r="C42" s="3">
        <v>17700000</v>
      </c>
      <c r="D42" s="3">
        <v>177300000</v>
      </c>
      <c r="E42" s="3">
        <f t="shared" si="4"/>
        <v>455100000</v>
      </c>
      <c r="F42" s="3">
        <v>105570</v>
      </c>
      <c r="G42" s="3">
        <f t="shared" si="5"/>
        <v>4310.8837737993745</v>
      </c>
      <c r="H42" s="17">
        <v>1.0277172791946394</v>
      </c>
      <c r="I42" s="17">
        <v>0.9220478223288044</v>
      </c>
      <c r="J42" s="33">
        <f t="shared" si="6"/>
        <v>0.6004349057084792</v>
      </c>
      <c r="K42" s="7">
        <f t="shared" si="7"/>
        <v>4194.620311509753</v>
      </c>
      <c r="L42" s="7">
        <f t="shared" si="8"/>
        <v>4675.3364298517945</v>
      </c>
      <c r="M42" s="6">
        <f t="shared" si="9"/>
        <v>7179.602206358698</v>
      </c>
      <c r="N42" s="7">
        <f t="shared" si="10"/>
        <v>7576.581119617322</v>
      </c>
    </row>
    <row r="43" spans="1:14" ht="11.25">
      <c r="A43" s="2" t="s">
        <v>43</v>
      </c>
      <c r="B43" s="3">
        <v>83300000</v>
      </c>
      <c r="C43" s="3">
        <v>0</v>
      </c>
      <c r="D43" s="3">
        <v>17400000</v>
      </c>
      <c r="E43" s="3">
        <f t="shared" si="4"/>
        <v>65900000</v>
      </c>
      <c r="F43" s="3">
        <v>20062</v>
      </c>
      <c r="G43" s="3">
        <f t="shared" si="5"/>
        <v>3284.817067092015</v>
      </c>
      <c r="H43" s="17">
        <v>0.9956384621066741</v>
      </c>
      <c r="I43" s="17">
        <v>1.015580832132048</v>
      </c>
      <c r="J43" s="33">
        <f t="shared" si="6"/>
        <v>0.6004349057084792</v>
      </c>
      <c r="K43" s="7">
        <f t="shared" si="7"/>
        <v>3299.206682053706</v>
      </c>
      <c r="L43" s="7">
        <f t="shared" si="8"/>
        <v>3234.4220796251852</v>
      </c>
      <c r="M43" s="6">
        <f t="shared" si="9"/>
        <v>5470.729692531976</v>
      </c>
      <c r="N43" s="7">
        <f t="shared" si="10"/>
        <v>5410.396532896756</v>
      </c>
    </row>
    <row r="44" spans="1:14" ht="11.25">
      <c r="A44" s="2" t="s">
        <v>44</v>
      </c>
      <c r="B44" s="3">
        <v>697200000</v>
      </c>
      <c r="C44" s="3">
        <v>0</v>
      </c>
      <c r="D44" s="3">
        <v>135900000</v>
      </c>
      <c r="E44" s="3">
        <f t="shared" si="4"/>
        <v>561300000</v>
      </c>
      <c r="F44" s="3">
        <v>144468</v>
      </c>
      <c r="G44" s="3">
        <f t="shared" si="5"/>
        <v>3885.289475870089</v>
      </c>
      <c r="H44" s="17">
        <v>1.0539303566531515</v>
      </c>
      <c r="I44" s="17">
        <v>0.9166604237673198</v>
      </c>
      <c r="J44" s="33">
        <f t="shared" si="6"/>
        <v>0.6004349057084792</v>
      </c>
      <c r="K44" s="7">
        <f t="shared" si="7"/>
        <v>3686.4764842794425</v>
      </c>
      <c r="L44" s="7">
        <f t="shared" si="8"/>
        <v>4238.526476251919</v>
      </c>
      <c r="M44" s="6">
        <f t="shared" si="9"/>
        <v>6470.792152374398</v>
      </c>
      <c r="N44" s="7">
        <f t="shared" si="10"/>
        <v>6697.875258409918</v>
      </c>
    </row>
    <row r="45" spans="1:14" ht="11.25">
      <c r="A45" s="2" t="s">
        <v>45</v>
      </c>
      <c r="B45" s="3">
        <v>2961600000</v>
      </c>
      <c r="C45" s="3">
        <v>211800000</v>
      </c>
      <c r="D45" s="3">
        <v>889200000</v>
      </c>
      <c r="E45" s="3">
        <f t="shared" si="4"/>
        <v>2284200000</v>
      </c>
      <c r="F45" s="3">
        <v>612033</v>
      </c>
      <c r="G45" s="3">
        <f t="shared" si="5"/>
        <v>3732.151697702575</v>
      </c>
      <c r="H45" s="17">
        <v>1.0125439791992403</v>
      </c>
      <c r="I45" s="17">
        <v>0.9019406645953311</v>
      </c>
      <c r="J45" s="33">
        <f t="shared" si="6"/>
        <v>0.6004349057084792</v>
      </c>
      <c r="K45" s="7">
        <f t="shared" si="7"/>
        <v>3685.9156484779137</v>
      </c>
      <c r="L45" s="7">
        <f t="shared" si="8"/>
        <v>4137.912663442289</v>
      </c>
      <c r="M45" s="6">
        <f t="shared" si="9"/>
        <v>6215.747389467384</v>
      </c>
      <c r="N45" s="7">
        <f t="shared" si="10"/>
        <v>6806.149633104734</v>
      </c>
    </row>
    <row r="46" spans="1:14" ht="11.25">
      <c r="A46" s="2" t="s">
        <v>46</v>
      </c>
      <c r="B46" s="3">
        <v>305200000</v>
      </c>
      <c r="C46" s="3">
        <v>0</v>
      </c>
      <c r="D46" s="3">
        <v>33800000</v>
      </c>
      <c r="E46" s="3">
        <f t="shared" si="4"/>
        <v>271400000</v>
      </c>
      <c r="F46" s="3">
        <v>65125</v>
      </c>
      <c r="G46" s="3">
        <f t="shared" si="5"/>
        <v>4167.370441458733</v>
      </c>
      <c r="H46" s="17">
        <v>1.0919446201803622</v>
      </c>
      <c r="I46" s="17">
        <v>0.9448206808853429</v>
      </c>
      <c r="J46" s="33">
        <f t="shared" si="6"/>
        <v>0.6004349057084792</v>
      </c>
      <c r="K46" s="7">
        <f t="shared" si="7"/>
        <v>3816.4668467988663</v>
      </c>
      <c r="L46" s="7">
        <f t="shared" si="8"/>
        <v>4410.752776446113</v>
      </c>
      <c r="M46" s="6">
        <f t="shared" si="9"/>
        <v>6940.5865679002645</v>
      </c>
      <c r="N46" s="7">
        <f t="shared" si="10"/>
        <v>6727.38328193874</v>
      </c>
    </row>
    <row r="47" spans="1:14" ht="11.25">
      <c r="A47" s="2" t="s">
        <v>47</v>
      </c>
      <c r="B47" s="3">
        <v>55400000</v>
      </c>
      <c r="C47" s="3">
        <v>0</v>
      </c>
      <c r="D47" s="3">
        <v>8500000</v>
      </c>
      <c r="E47" s="3">
        <f t="shared" si="4"/>
        <v>46900000</v>
      </c>
      <c r="F47" s="3">
        <v>15382</v>
      </c>
      <c r="G47" s="3">
        <f t="shared" si="5"/>
        <v>3049.01833311663</v>
      </c>
      <c r="H47" s="17">
        <v>1.1837621723569567</v>
      </c>
      <c r="I47" s="17">
        <v>1.1379040987471893</v>
      </c>
      <c r="J47" s="33">
        <f t="shared" si="6"/>
        <v>0.6004349057084792</v>
      </c>
      <c r="K47" s="7">
        <f t="shared" si="7"/>
        <v>2575.7017788850376</v>
      </c>
      <c r="L47" s="7">
        <f t="shared" si="8"/>
        <v>2679.503779337416</v>
      </c>
      <c r="M47" s="6">
        <f t="shared" si="9"/>
        <v>5078.016457952192</v>
      </c>
      <c r="N47" s="7">
        <f t="shared" si="10"/>
        <v>3769.8492561797625</v>
      </c>
    </row>
    <row r="48" spans="1:14" ht="11.25">
      <c r="A48" s="2" t="s">
        <v>48</v>
      </c>
      <c r="B48" s="3">
        <v>1026400000</v>
      </c>
      <c r="C48" s="3">
        <v>13800000</v>
      </c>
      <c r="D48" s="3">
        <v>206100000</v>
      </c>
      <c r="E48" s="3">
        <f t="shared" si="4"/>
        <v>834100000</v>
      </c>
      <c r="F48" s="3">
        <v>215377</v>
      </c>
      <c r="G48" s="3">
        <f t="shared" si="5"/>
        <v>3872.7440720225463</v>
      </c>
      <c r="H48" s="17">
        <v>1.0458179983726303</v>
      </c>
      <c r="I48" s="17">
        <v>0.9765196128508106</v>
      </c>
      <c r="J48" s="33">
        <f t="shared" si="6"/>
        <v>0.6004349057084792</v>
      </c>
      <c r="K48" s="7">
        <f t="shared" si="7"/>
        <v>3703.0765181406523</v>
      </c>
      <c r="L48" s="7">
        <f t="shared" si="8"/>
        <v>3965.8640963867783</v>
      </c>
      <c r="M48" s="6">
        <f t="shared" si="9"/>
        <v>6449.898290727997</v>
      </c>
      <c r="N48" s="7">
        <f t="shared" si="10"/>
        <v>6315.616988286806</v>
      </c>
    </row>
    <row r="49" spans="1:14" ht="11.25">
      <c r="A49" s="2" t="s">
        <v>49</v>
      </c>
      <c r="B49" s="3">
        <v>851700000</v>
      </c>
      <c r="C49" s="3">
        <v>0</v>
      </c>
      <c r="D49" s="3">
        <v>83100000</v>
      </c>
      <c r="E49" s="3">
        <f t="shared" si="4"/>
        <v>768600000</v>
      </c>
      <c r="F49" s="3">
        <v>155141</v>
      </c>
      <c r="G49" s="3">
        <f t="shared" si="5"/>
        <v>4954.202950864053</v>
      </c>
      <c r="H49" s="17">
        <v>0.9482558837460959</v>
      </c>
      <c r="I49" s="17">
        <v>0.9873816385839385</v>
      </c>
      <c r="J49" s="33">
        <f t="shared" si="6"/>
        <v>0.6004349057084792</v>
      </c>
      <c r="K49" s="7">
        <f t="shared" si="7"/>
        <v>5224.542273644975</v>
      </c>
      <c r="L49" s="7">
        <f t="shared" si="8"/>
        <v>5017.51577836627</v>
      </c>
      <c r="M49" s="6">
        <f t="shared" si="9"/>
        <v>8251.024222215017</v>
      </c>
      <c r="N49" s="7">
        <f t="shared" si="10"/>
        <v>8812.4622410531</v>
      </c>
    </row>
    <row r="50" spans="1:14" ht="11.25">
      <c r="A50" s="2" t="s">
        <v>50</v>
      </c>
      <c r="B50" s="3">
        <v>245200000</v>
      </c>
      <c r="C50" s="3">
        <v>0</v>
      </c>
      <c r="D50" s="3">
        <v>78000000</v>
      </c>
      <c r="E50" s="3">
        <f t="shared" si="4"/>
        <v>167200000</v>
      </c>
      <c r="F50" s="3">
        <v>60626</v>
      </c>
      <c r="G50" s="3">
        <f t="shared" si="5"/>
        <v>2757.892653317059</v>
      </c>
      <c r="H50" s="17">
        <v>1.008408958550872</v>
      </c>
      <c r="I50" s="17">
        <v>0.9069426888081498</v>
      </c>
      <c r="J50" s="33">
        <f t="shared" si="6"/>
        <v>0.6004349057084792</v>
      </c>
      <c r="K50" s="7">
        <f t="shared" si="7"/>
        <v>2734.8950343323722</v>
      </c>
      <c r="L50" s="7">
        <f t="shared" si="8"/>
        <v>3040.8676174911534</v>
      </c>
      <c r="M50" s="6">
        <f t="shared" si="9"/>
        <v>4593.158437487743</v>
      </c>
      <c r="N50" s="7">
        <f t="shared" si="10"/>
        <v>5022.2102139017015</v>
      </c>
    </row>
    <row r="51" spans="1:14" ht="11.25">
      <c r="A51" s="2" t="s">
        <v>51</v>
      </c>
      <c r="B51" s="3">
        <v>837800000</v>
      </c>
      <c r="C51" s="3">
        <v>134300000</v>
      </c>
      <c r="D51" s="3">
        <v>103800000</v>
      </c>
      <c r="E51" s="3">
        <f t="shared" si="4"/>
        <v>868300000</v>
      </c>
      <c r="F51" s="3">
        <v>188074</v>
      </c>
      <c r="G51" s="3">
        <f t="shared" si="5"/>
        <v>4616.799770303179</v>
      </c>
      <c r="H51" s="17">
        <v>1.00300470474954</v>
      </c>
      <c r="I51" s="17">
        <v>1.0205064969148383</v>
      </c>
      <c r="J51" s="33">
        <f t="shared" si="6"/>
        <v>0.6004349057084792</v>
      </c>
      <c r="K51" s="7">
        <f t="shared" si="7"/>
        <v>4602.969206865324</v>
      </c>
      <c r="L51" s="7">
        <f t="shared" si="8"/>
        <v>4524.027808015467</v>
      </c>
      <c r="M51" s="6">
        <f t="shared" si="9"/>
        <v>7689.092899846681</v>
      </c>
      <c r="N51" s="7">
        <f t="shared" si="10"/>
        <v>7512.013573814128</v>
      </c>
    </row>
    <row r="52" spans="1:14" ht="11.25">
      <c r="A52" s="2" t="s">
        <v>52</v>
      </c>
      <c r="B52" s="3">
        <v>131000000</v>
      </c>
      <c r="C52" s="3">
        <v>10700000</v>
      </c>
      <c r="D52" s="3">
        <v>11400000</v>
      </c>
      <c r="E52" s="3">
        <f t="shared" si="4"/>
        <v>130300000</v>
      </c>
      <c r="F52" s="3">
        <v>21593</v>
      </c>
      <c r="G52" s="3">
        <f t="shared" si="5"/>
        <v>6034.362988005372</v>
      </c>
      <c r="H52" s="17">
        <v>1.0625228359488892</v>
      </c>
      <c r="I52" s="17">
        <v>0.9645756221487749</v>
      </c>
      <c r="J52" s="33">
        <f t="shared" si="6"/>
        <v>0.6004349057084792</v>
      </c>
      <c r="K52" s="7">
        <f t="shared" si="7"/>
        <v>5679.278396512172</v>
      </c>
      <c r="L52" s="7">
        <f t="shared" si="8"/>
        <v>6255.977084059708</v>
      </c>
      <c r="M52" s="6">
        <f t="shared" si="9"/>
        <v>10049.986985492065</v>
      </c>
      <c r="N52" s="7">
        <f t="shared" si="10"/>
        <v>9805.97868393947</v>
      </c>
    </row>
    <row r="53" spans="1:14" s="12" customFormat="1" ht="11.25">
      <c r="A53" s="10" t="s">
        <v>53</v>
      </c>
      <c r="B53" s="13">
        <v>39066016023</v>
      </c>
      <c r="C53" s="13">
        <v>3027009565</v>
      </c>
      <c r="D53" s="13">
        <v>7071025000</v>
      </c>
      <c r="E53" s="13">
        <f>SUM(E3:E52)</f>
        <v>35022000588</v>
      </c>
      <c r="F53" s="11">
        <v>8110716</v>
      </c>
      <c r="G53" s="13">
        <f t="shared" si="5"/>
        <v>4317.9912338195545</v>
      </c>
      <c r="H53" s="18">
        <v>1</v>
      </c>
      <c r="I53" s="18">
        <v>1</v>
      </c>
      <c r="J53" s="34">
        <v>0.6004349057084792</v>
      </c>
      <c r="K53" s="14">
        <f t="shared" si="7"/>
        <v>4317.9912338195545</v>
      </c>
      <c r="L53" s="14">
        <f t="shared" si="8"/>
        <v>4317.9912338195545</v>
      </c>
      <c r="M53" s="14">
        <f t="shared" si="9"/>
        <v>7191.439392958957</v>
      </c>
      <c r="N53" s="14">
        <f t="shared" si="10"/>
        <v>7191.439392958957</v>
      </c>
    </row>
    <row r="54" ht="6.75" customHeight="1"/>
    <row r="55" ht="11.25">
      <c r="A55" s="1" t="s">
        <v>79</v>
      </c>
    </row>
  </sheetData>
  <printOptions horizontalCentered="1" verticalCentered="1"/>
  <pageMargins left="0.5" right="0.5" top="0.5" bottom="0.27" header="0.5" footer="0.45"/>
  <pageSetup fitToHeight="1" fitToWidth="1" horizontalDpi="600" verticalDpi="600" orientation="landscape" scale="81" r:id="rId3"/>
  <headerFooter alignWithMargins="0">
    <oddFooter>&amp;LSHEEO SHEF data for higheredinfo.org&amp;C&amp;D&amp;RFiscal Year = 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O55"/>
  <sheetViews>
    <sheetView workbookViewId="0" topLeftCell="A1">
      <pane xSplit="1" ySplit="2" topLeftCell="B3" activePane="bottomRight" state="frozen"/>
      <selection pane="topLeft" activeCell="J1" sqref="J1:J16384"/>
      <selection pane="topRight" activeCell="J1" sqref="J1:J16384"/>
      <selection pane="bottomLeft" activeCell="J1" sqref="J1:J16384"/>
      <selection pane="bottomRight" activeCell="A1" sqref="A1"/>
    </sheetView>
  </sheetViews>
  <sheetFormatPr defaultColWidth="9.140625" defaultRowHeight="12.75"/>
  <cols>
    <col min="1" max="1" width="15.57421875" style="1" bestFit="1" customWidth="1"/>
    <col min="2" max="2" width="16.57421875" style="4" customWidth="1"/>
    <col min="3" max="3" width="15.8515625" style="4" customWidth="1"/>
    <col min="4" max="4" width="12.8515625" style="4" bestFit="1" customWidth="1"/>
    <col min="5" max="5" width="15.00390625" style="4" bestFit="1" customWidth="1"/>
    <col min="6" max="6" width="9.00390625" style="4" bestFit="1" customWidth="1"/>
    <col min="7" max="7" width="14.7109375" style="4" bestFit="1" customWidth="1"/>
    <col min="8" max="8" width="4.8515625" style="19" bestFit="1" customWidth="1"/>
    <col min="9" max="9" width="5.57421875" style="19" bestFit="1" customWidth="1"/>
    <col min="10" max="10" width="6.8515625" style="35" customWidth="1"/>
    <col min="11" max="16384" width="9.140625" style="1" customWidth="1"/>
  </cols>
  <sheetData>
    <row r="1" spans="1:10" s="24" customFormat="1" ht="12.75">
      <c r="A1" s="21" t="s">
        <v>73</v>
      </c>
      <c r="B1" s="21"/>
      <c r="C1" s="21"/>
      <c r="D1" s="22"/>
      <c r="E1" s="22"/>
      <c r="F1" s="22"/>
      <c r="G1" s="22"/>
      <c r="H1" s="23"/>
      <c r="I1" s="23"/>
      <c r="J1" s="31"/>
    </row>
    <row r="2" spans="1:14" s="5" customFormat="1" ht="45">
      <c r="A2" s="15" t="s">
        <v>60</v>
      </c>
      <c r="B2" s="9" t="s">
        <v>55</v>
      </c>
      <c r="C2" s="9" t="s">
        <v>56</v>
      </c>
      <c r="D2" s="9" t="s">
        <v>57</v>
      </c>
      <c r="E2" s="9" t="s">
        <v>62</v>
      </c>
      <c r="F2" s="27" t="s">
        <v>54</v>
      </c>
      <c r="G2" s="27" t="s">
        <v>63</v>
      </c>
      <c r="H2" s="28" t="s">
        <v>1</v>
      </c>
      <c r="I2" s="28" t="s">
        <v>2</v>
      </c>
      <c r="J2" s="32" t="s">
        <v>0</v>
      </c>
      <c r="K2" s="29" t="s">
        <v>58</v>
      </c>
      <c r="L2" s="29" t="s">
        <v>59</v>
      </c>
      <c r="M2" s="30" t="s">
        <v>82</v>
      </c>
      <c r="N2" s="29" t="s">
        <v>61</v>
      </c>
    </row>
    <row r="3" spans="1:15" ht="11.25">
      <c r="A3" s="2" t="s">
        <v>3</v>
      </c>
      <c r="B3" s="3">
        <v>1086326194</v>
      </c>
      <c r="C3" s="3">
        <v>2946995</v>
      </c>
      <c r="D3" s="3">
        <v>277024197</v>
      </c>
      <c r="E3" s="3">
        <f aca="true" t="shared" si="0" ref="E3:E34">B3+C3-D3</f>
        <v>812248992</v>
      </c>
      <c r="F3" s="3">
        <v>166806</v>
      </c>
      <c r="G3" s="3">
        <f>E3/F3</f>
        <v>4869.423114276465</v>
      </c>
      <c r="H3" s="17">
        <v>1.0498986049294674</v>
      </c>
      <c r="I3" s="17">
        <v>0.9064575353290636</v>
      </c>
      <c r="J3" s="33">
        <f>J$53</f>
        <v>0.7901287816978366</v>
      </c>
      <c r="K3" s="7">
        <f aca="true" t="shared" si="1" ref="K3:K34">G3/H3</f>
        <v>4637.99369902353</v>
      </c>
      <c r="L3" s="7">
        <f aca="true" t="shared" si="2" ref="L3:L34">G3/I3</f>
        <v>5371.92634457913</v>
      </c>
      <c r="M3" s="6">
        <f aca="true" t="shared" si="3" ref="M3:M34">G3/J3</f>
        <v>6162.82209567534</v>
      </c>
      <c r="N3" s="7">
        <f aca="true" t="shared" si="4" ref="N3:N34">((G3/J3)/H3)/I3</f>
        <v>6475.671487272127</v>
      </c>
      <c r="O3" s="16"/>
    </row>
    <row r="4" spans="1:14" ht="11.25">
      <c r="A4" s="2" t="s">
        <v>4</v>
      </c>
      <c r="B4" s="3">
        <v>174974100</v>
      </c>
      <c r="C4" s="3">
        <v>704731</v>
      </c>
      <c r="D4" s="3">
        <v>17542912</v>
      </c>
      <c r="E4" s="3">
        <f t="shared" si="0"/>
        <v>158135919</v>
      </c>
      <c r="F4" s="3">
        <v>15968</v>
      </c>
      <c r="G4" s="3">
        <f aca="true" t="shared" si="5" ref="G4:G53">E4/F4</f>
        <v>9903.301540581162</v>
      </c>
      <c r="H4" s="17">
        <v>0.9710212681572263</v>
      </c>
      <c r="I4" s="17">
        <v>1.1893456710914345</v>
      </c>
      <c r="J4" s="33">
        <f aca="true" t="shared" si="6" ref="J4:J52">J$53</f>
        <v>0.7901287816978366</v>
      </c>
      <c r="K4" s="7">
        <f t="shared" si="1"/>
        <v>10198.851318030693</v>
      </c>
      <c r="L4" s="7">
        <f t="shared" si="2"/>
        <v>8326.680612116017</v>
      </c>
      <c r="M4" s="6">
        <f t="shared" si="3"/>
        <v>12533.781542928798</v>
      </c>
      <c r="N4" s="7">
        <f t="shared" si="4"/>
        <v>10852.887030985217</v>
      </c>
    </row>
    <row r="5" spans="1:14" ht="11.25">
      <c r="A5" s="2" t="s">
        <v>5</v>
      </c>
      <c r="B5" s="3">
        <v>865598400</v>
      </c>
      <c r="C5" s="3">
        <v>285345100</v>
      </c>
      <c r="D5" s="3">
        <v>125259600</v>
      </c>
      <c r="E5" s="3">
        <f t="shared" si="0"/>
        <v>1025683900</v>
      </c>
      <c r="F5" s="3">
        <v>180669</v>
      </c>
      <c r="G5" s="3">
        <f t="shared" si="5"/>
        <v>5677.143837625713</v>
      </c>
      <c r="H5" s="17">
        <v>1.0385057808282705</v>
      </c>
      <c r="I5" s="17">
        <v>0.9485258075360496</v>
      </c>
      <c r="J5" s="33">
        <f t="shared" si="6"/>
        <v>0.7901287816978366</v>
      </c>
      <c r="K5" s="7">
        <f t="shared" si="1"/>
        <v>5466.6463513547815</v>
      </c>
      <c r="L5" s="7">
        <f t="shared" si="2"/>
        <v>5985.228649047535</v>
      </c>
      <c r="M5" s="6">
        <f t="shared" si="3"/>
        <v>7185.086746778936</v>
      </c>
      <c r="N5" s="7">
        <f t="shared" si="4"/>
        <v>7294.137498599124</v>
      </c>
    </row>
    <row r="6" spans="1:14" ht="11.25">
      <c r="A6" s="2" t="s">
        <v>6</v>
      </c>
      <c r="B6" s="3">
        <v>606628341</v>
      </c>
      <c r="C6" s="3">
        <v>0</v>
      </c>
      <c r="D6" s="3">
        <v>139799882</v>
      </c>
      <c r="E6" s="3">
        <f t="shared" si="0"/>
        <v>466828459</v>
      </c>
      <c r="F6" s="3">
        <v>86263</v>
      </c>
      <c r="G6" s="3">
        <f t="shared" si="5"/>
        <v>5411.688197720923</v>
      </c>
      <c r="H6" s="17">
        <v>0.9408869163884916</v>
      </c>
      <c r="I6" s="17">
        <v>0.8930469770133905</v>
      </c>
      <c r="J6" s="33">
        <f t="shared" si="6"/>
        <v>0.7901287816978366</v>
      </c>
      <c r="K6" s="7">
        <f t="shared" si="1"/>
        <v>5751.688224652112</v>
      </c>
      <c r="L6" s="7">
        <f t="shared" si="2"/>
        <v>6059.80238107875</v>
      </c>
      <c r="M6" s="6">
        <f t="shared" si="3"/>
        <v>6849.1217167057675</v>
      </c>
      <c r="N6" s="7">
        <f t="shared" si="4"/>
        <v>8151.230045180541</v>
      </c>
    </row>
    <row r="7" spans="1:14" ht="11.25">
      <c r="A7" s="2" t="s">
        <v>7</v>
      </c>
      <c r="B7" s="3">
        <v>7692619000</v>
      </c>
      <c r="C7" s="3">
        <v>1585317000</v>
      </c>
      <c r="D7" s="3">
        <v>956394000</v>
      </c>
      <c r="E7" s="3">
        <f t="shared" si="0"/>
        <v>8321542000</v>
      </c>
      <c r="F7" s="3">
        <v>1433493</v>
      </c>
      <c r="G7" s="3">
        <f t="shared" si="5"/>
        <v>5805.080317797157</v>
      </c>
      <c r="H7" s="17">
        <v>0.9055531006071336</v>
      </c>
      <c r="I7" s="17">
        <v>1.048944703990378</v>
      </c>
      <c r="J7" s="33">
        <f t="shared" si="6"/>
        <v>0.7901287816978366</v>
      </c>
      <c r="K7" s="7">
        <f t="shared" si="1"/>
        <v>6410.535521224659</v>
      </c>
      <c r="L7" s="7">
        <f t="shared" si="2"/>
        <v>5534.210045308934</v>
      </c>
      <c r="M7" s="6">
        <f t="shared" si="3"/>
        <v>7347.005263272579</v>
      </c>
      <c r="N7" s="7">
        <f t="shared" si="4"/>
        <v>7734.7064245306565</v>
      </c>
    </row>
    <row r="8" spans="1:14" ht="11.25">
      <c r="A8" s="2" t="s">
        <v>8</v>
      </c>
      <c r="B8" s="3">
        <v>675692774</v>
      </c>
      <c r="C8" s="3">
        <v>28716368</v>
      </c>
      <c r="D8" s="3">
        <v>104418626</v>
      </c>
      <c r="E8" s="3">
        <f t="shared" si="0"/>
        <v>599990516</v>
      </c>
      <c r="F8" s="3">
        <v>141727</v>
      </c>
      <c r="G8" s="3">
        <f t="shared" si="5"/>
        <v>4233.42423109217</v>
      </c>
      <c r="H8" s="17">
        <v>1.0463489805787314</v>
      </c>
      <c r="I8" s="17">
        <v>1.0214359656890337</v>
      </c>
      <c r="J8" s="33">
        <f t="shared" si="6"/>
        <v>0.7901287816978366</v>
      </c>
      <c r="K8" s="7">
        <f t="shared" si="1"/>
        <v>4045.9008511201305</v>
      </c>
      <c r="L8" s="7">
        <f t="shared" si="2"/>
        <v>4144.581132148029</v>
      </c>
      <c r="M8" s="6">
        <f t="shared" si="3"/>
        <v>5357.891433843665</v>
      </c>
      <c r="N8" s="7">
        <f t="shared" si="4"/>
        <v>5013.098155474777</v>
      </c>
    </row>
    <row r="9" spans="1:14" ht="11.25">
      <c r="A9" s="2" t="s">
        <v>9</v>
      </c>
      <c r="B9" s="3">
        <v>675480983</v>
      </c>
      <c r="C9" s="3">
        <v>0</v>
      </c>
      <c r="D9" s="3">
        <v>119997344</v>
      </c>
      <c r="E9" s="3">
        <f t="shared" si="0"/>
        <v>555483639</v>
      </c>
      <c r="F9" s="3">
        <v>58885</v>
      </c>
      <c r="G9" s="3">
        <f t="shared" si="5"/>
        <v>9433.363997622484</v>
      </c>
      <c r="H9" s="17">
        <v>1.00585243154856</v>
      </c>
      <c r="I9" s="17">
        <v>1.179693802952192</v>
      </c>
      <c r="J9" s="33">
        <f t="shared" si="6"/>
        <v>0.7901287816978366</v>
      </c>
      <c r="K9" s="7">
        <f t="shared" si="1"/>
        <v>9378.477102351237</v>
      </c>
      <c r="L9" s="7">
        <f t="shared" si="2"/>
        <v>7996.451260501179</v>
      </c>
      <c r="M9" s="6">
        <f t="shared" si="3"/>
        <v>11939.020848414073</v>
      </c>
      <c r="N9" s="7">
        <f t="shared" si="4"/>
        <v>10061.55585460894</v>
      </c>
    </row>
    <row r="10" spans="1:14" ht="11.25">
      <c r="A10" s="2" t="s">
        <v>10</v>
      </c>
      <c r="B10" s="3">
        <v>174400000</v>
      </c>
      <c r="C10" s="3">
        <v>0</v>
      </c>
      <c r="D10" s="3">
        <v>7549600</v>
      </c>
      <c r="E10" s="3">
        <f t="shared" si="0"/>
        <v>166850400</v>
      </c>
      <c r="F10" s="3">
        <v>28960</v>
      </c>
      <c r="G10" s="3">
        <f t="shared" si="5"/>
        <v>5761.408839779006</v>
      </c>
      <c r="H10" s="17">
        <v>1.1879229414026582</v>
      </c>
      <c r="I10" s="17">
        <v>0.9986958417278597</v>
      </c>
      <c r="J10" s="33">
        <f t="shared" si="6"/>
        <v>0.7901287816978366</v>
      </c>
      <c r="K10" s="7">
        <f t="shared" si="1"/>
        <v>4849.985330678212</v>
      </c>
      <c r="L10" s="7">
        <f t="shared" si="2"/>
        <v>5768.932440743019</v>
      </c>
      <c r="M10" s="6">
        <f t="shared" si="3"/>
        <v>7291.733921398019</v>
      </c>
      <c r="N10" s="7">
        <f t="shared" si="4"/>
        <v>6146.236982404863</v>
      </c>
    </row>
    <row r="11" spans="1:14" ht="11.25">
      <c r="A11" s="2" t="s">
        <v>11</v>
      </c>
      <c r="B11" s="3">
        <v>2594215668</v>
      </c>
      <c r="C11" s="3">
        <v>0</v>
      </c>
      <c r="D11" s="3">
        <v>322756847</v>
      </c>
      <c r="E11" s="3">
        <f t="shared" si="0"/>
        <v>2271458821</v>
      </c>
      <c r="F11" s="3">
        <v>404417</v>
      </c>
      <c r="G11" s="3">
        <f t="shared" si="5"/>
        <v>5616.62546579397</v>
      </c>
      <c r="H11" s="17">
        <v>1.0094978656749705</v>
      </c>
      <c r="I11" s="17">
        <v>0.9260409875856005</v>
      </c>
      <c r="J11" s="33">
        <f t="shared" si="6"/>
        <v>0.7901287816978366</v>
      </c>
      <c r="K11" s="7">
        <f t="shared" si="1"/>
        <v>5563.781417248051</v>
      </c>
      <c r="L11" s="7">
        <f t="shared" si="2"/>
        <v>6065.201801097152</v>
      </c>
      <c r="M11" s="6">
        <f t="shared" si="3"/>
        <v>7108.493698615698</v>
      </c>
      <c r="N11" s="7">
        <f t="shared" si="4"/>
        <v>7603.997549571408</v>
      </c>
    </row>
    <row r="12" spans="1:14" ht="11.25">
      <c r="A12" s="2" t="s">
        <v>12</v>
      </c>
      <c r="B12" s="3">
        <v>1878989551</v>
      </c>
      <c r="C12" s="3">
        <v>0</v>
      </c>
      <c r="D12" s="3">
        <v>245056257</v>
      </c>
      <c r="E12" s="3">
        <f t="shared" si="0"/>
        <v>1633933294</v>
      </c>
      <c r="F12" s="3">
        <v>172909</v>
      </c>
      <c r="G12" s="3">
        <f t="shared" si="5"/>
        <v>9449.67175797674</v>
      </c>
      <c r="H12" s="17">
        <v>1.0088483528519752</v>
      </c>
      <c r="I12" s="17">
        <v>0.9402414397339506</v>
      </c>
      <c r="J12" s="33">
        <f t="shared" si="6"/>
        <v>0.7901287816978366</v>
      </c>
      <c r="K12" s="7">
        <f t="shared" si="1"/>
        <v>9366.791085362715</v>
      </c>
      <c r="L12" s="7">
        <f t="shared" si="2"/>
        <v>10050.260878366098</v>
      </c>
      <c r="M12" s="6">
        <f t="shared" si="3"/>
        <v>11959.660218516772</v>
      </c>
      <c r="N12" s="7">
        <f t="shared" si="4"/>
        <v>12608.21377700361</v>
      </c>
    </row>
    <row r="13" spans="1:14" ht="11.25">
      <c r="A13" s="2" t="s">
        <v>13</v>
      </c>
      <c r="B13" s="3">
        <v>341986000</v>
      </c>
      <c r="C13" s="3">
        <v>0</v>
      </c>
      <c r="D13" s="3">
        <v>61473000</v>
      </c>
      <c r="E13" s="3">
        <f t="shared" si="0"/>
        <v>280513000</v>
      </c>
      <c r="F13" s="3">
        <v>32484</v>
      </c>
      <c r="G13" s="3">
        <f t="shared" si="5"/>
        <v>8635.420514714937</v>
      </c>
      <c r="H13" s="17">
        <v>1.048523441822326</v>
      </c>
      <c r="I13" s="17">
        <v>1.1893456710914345</v>
      </c>
      <c r="J13" s="33">
        <f t="shared" si="6"/>
        <v>0.7901287816978366</v>
      </c>
      <c r="K13" s="7">
        <f t="shared" si="1"/>
        <v>8235.791561995638</v>
      </c>
      <c r="L13" s="7">
        <f t="shared" si="2"/>
        <v>7260.648207337749</v>
      </c>
      <c r="M13" s="6">
        <f t="shared" si="3"/>
        <v>10929.130433850365</v>
      </c>
      <c r="N13" s="7">
        <f t="shared" si="4"/>
        <v>8763.939452187136</v>
      </c>
    </row>
    <row r="14" spans="1:14" ht="11.25">
      <c r="A14" s="2" t="s">
        <v>14</v>
      </c>
      <c r="B14" s="3">
        <v>290800125</v>
      </c>
      <c r="C14" s="3">
        <v>11000000</v>
      </c>
      <c r="D14" s="3">
        <v>31579300</v>
      </c>
      <c r="E14" s="3">
        <f t="shared" si="0"/>
        <v>270220825</v>
      </c>
      <c r="F14" s="3">
        <v>42935</v>
      </c>
      <c r="G14" s="3">
        <f t="shared" si="5"/>
        <v>6293.71899382788</v>
      </c>
      <c r="H14" s="17">
        <v>1.068828267620048</v>
      </c>
      <c r="I14" s="17">
        <v>0.9436789028337025</v>
      </c>
      <c r="J14" s="33">
        <f t="shared" si="6"/>
        <v>0.7901287816978366</v>
      </c>
      <c r="K14" s="7">
        <f t="shared" si="1"/>
        <v>5888.428650789764</v>
      </c>
      <c r="L14" s="7">
        <f t="shared" si="2"/>
        <v>6669.34375127911</v>
      </c>
      <c r="M14" s="6">
        <f t="shared" si="3"/>
        <v>7965.434419821885</v>
      </c>
      <c r="N14" s="7">
        <f t="shared" si="4"/>
        <v>7897.275507511393</v>
      </c>
    </row>
    <row r="15" spans="1:14" ht="11.25">
      <c r="A15" s="2" t="s">
        <v>15</v>
      </c>
      <c r="B15" s="3">
        <v>2329149744</v>
      </c>
      <c r="C15" s="3">
        <v>516997706</v>
      </c>
      <c r="D15" s="3">
        <v>457631422</v>
      </c>
      <c r="E15" s="3">
        <f t="shared" si="0"/>
        <v>2388516028</v>
      </c>
      <c r="F15" s="3">
        <v>345881</v>
      </c>
      <c r="G15" s="3">
        <f t="shared" si="5"/>
        <v>6905.600562043015</v>
      </c>
      <c r="H15" s="17">
        <v>0.9712298778511168</v>
      </c>
      <c r="I15" s="17">
        <v>1.0521838601837372</v>
      </c>
      <c r="J15" s="33">
        <f t="shared" si="6"/>
        <v>0.7901287816978366</v>
      </c>
      <c r="K15" s="7">
        <f t="shared" si="1"/>
        <v>7110.160755476263</v>
      </c>
      <c r="L15" s="7">
        <f t="shared" si="2"/>
        <v>6563.112040928975</v>
      </c>
      <c r="M15" s="6">
        <f t="shared" si="3"/>
        <v>8739.841810602307</v>
      </c>
      <c r="N15" s="7">
        <f t="shared" si="4"/>
        <v>8552.437364954512</v>
      </c>
    </row>
    <row r="16" spans="1:14" ht="11.25">
      <c r="A16" s="2" t="s">
        <v>16</v>
      </c>
      <c r="B16" s="3">
        <v>1178919000</v>
      </c>
      <c r="C16" s="3">
        <v>0</v>
      </c>
      <c r="D16" s="3">
        <v>160697000</v>
      </c>
      <c r="E16" s="3">
        <f t="shared" si="0"/>
        <v>1018222000</v>
      </c>
      <c r="F16" s="3">
        <v>187225</v>
      </c>
      <c r="G16" s="3">
        <f t="shared" si="5"/>
        <v>5438.49379089331</v>
      </c>
      <c r="H16" s="17">
        <v>1.1275426844736693</v>
      </c>
      <c r="I16" s="17">
        <v>1.0065136936080867</v>
      </c>
      <c r="J16" s="33">
        <f t="shared" si="6"/>
        <v>0.7901287816978366</v>
      </c>
      <c r="K16" s="7">
        <f t="shared" si="1"/>
        <v>4823.315219708927</v>
      </c>
      <c r="L16" s="7">
        <f t="shared" si="2"/>
        <v>5403.298360897347</v>
      </c>
      <c r="M16" s="6">
        <f t="shared" si="3"/>
        <v>6883.047316928539</v>
      </c>
      <c r="N16" s="7">
        <f t="shared" si="4"/>
        <v>6064.961881446205</v>
      </c>
    </row>
    <row r="17" spans="1:14" ht="11.25">
      <c r="A17" s="2" t="s">
        <v>17</v>
      </c>
      <c r="B17" s="3">
        <v>774428066</v>
      </c>
      <c r="C17" s="3">
        <v>31481706</v>
      </c>
      <c r="D17" s="3">
        <v>128292157</v>
      </c>
      <c r="E17" s="3">
        <f t="shared" si="0"/>
        <v>677617615</v>
      </c>
      <c r="F17" s="3">
        <v>103390</v>
      </c>
      <c r="G17" s="3">
        <f t="shared" si="5"/>
        <v>6553.995695908695</v>
      </c>
      <c r="H17" s="17">
        <v>1.068386854292044</v>
      </c>
      <c r="I17" s="17">
        <v>0.9999709637393026</v>
      </c>
      <c r="J17" s="33">
        <f t="shared" si="6"/>
        <v>0.7901287816978366</v>
      </c>
      <c r="K17" s="7">
        <f t="shared" si="1"/>
        <v>6134.478040027584</v>
      </c>
      <c r="L17" s="7">
        <f t="shared" si="2"/>
        <v>6554.186004962194</v>
      </c>
      <c r="M17" s="6">
        <f t="shared" si="3"/>
        <v>8294.844900884895</v>
      </c>
      <c r="N17" s="7">
        <f t="shared" si="4"/>
        <v>7764.1218869677705</v>
      </c>
    </row>
    <row r="18" spans="1:14" ht="11.25">
      <c r="A18" s="2" t="s">
        <v>18</v>
      </c>
      <c r="B18" s="3">
        <v>643637130</v>
      </c>
      <c r="C18" s="3">
        <v>137916000</v>
      </c>
      <c r="D18" s="3">
        <v>172252266</v>
      </c>
      <c r="E18" s="3">
        <f t="shared" si="0"/>
        <v>609300864</v>
      </c>
      <c r="F18" s="3">
        <v>99430</v>
      </c>
      <c r="G18" s="3">
        <f t="shared" si="5"/>
        <v>6127.937885949915</v>
      </c>
      <c r="H18" s="17">
        <v>1.053637177428926</v>
      </c>
      <c r="I18" s="17">
        <v>1.0047019384822726</v>
      </c>
      <c r="J18" s="33">
        <f t="shared" si="6"/>
        <v>0.7901287816978366</v>
      </c>
      <c r="K18" s="7">
        <f t="shared" si="1"/>
        <v>5815.984873372865</v>
      </c>
      <c r="L18" s="7">
        <f t="shared" si="2"/>
        <v>6099.2595427922915</v>
      </c>
      <c r="M18" s="6">
        <f t="shared" si="3"/>
        <v>7755.6191191797125</v>
      </c>
      <c r="N18" s="7">
        <f t="shared" si="4"/>
        <v>7326.358163031933</v>
      </c>
    </row>
    <row r="19" spans="1:14" ht="11.25">
      <c r="A19" s="2" t="s">
        <v>19</v>
      </c>
      <c r="B19" s="3">
        <v>917450500</v>
      </c>
      <c r="C19" s="3">
        <v>0</v>
      </c>
      <c r="D19" s="3">
        <v>152097200</v>
      </c>
      <c r="E19" s="3">
        <f t="shared" si="0"/>
        <v>765353300</v>
      </c>
      <c r="F19" s="3">
        <v>113568</v>
      </c>
      <c r="G19" s="3">
        <f t="shared" si="5"/>
        <v>6739.163320653705</v>
      </c>
      <c r="H19" s="17">
        <v>1.015198713581707</v>
      </c>
      <c r="I19" s="17">
        <v>0.9111650659800631</v>
      </c>
      <c r="J19" s="33">
        <f t="shared" si="6"/>
        <v>0.7901287816978366</v>
      </c>
      <c r="K19" s="7">
        <f t="shared" si="1"/>
        <v>6638.270153906486</v>
      </c>
      <c r="L19" s="7">
        <f t="shared" si="2"/>
        <v>7396.204674950919</v>
      </c>
      <c r="M19" s="6">
        <f t="shared" si="3"/>
        <v>8529.196096581274</v>
      </c>
      <c r="N19" s="7">
        <f t="shared" si="4"/>
        <v>9220.616940509823</v>
      </c>
    </row>
    <row r="20" spans="1:14" ht="11.25">
      <c r="A20" s="2" t="s">
        <v>20</v>
      </c>
      <c r="B20" s="3">
        <v>975076762</v>
      </c>
      <c r="C20" s="3">
        <v>0</v>
      </c>
      <c r="D20" s="3">
        <v>189637007</v>
      </c>
      <c r="E20" s="3">
        <f t="shared" si="0"/>
        <v>785439755</v>
      </c>
      <c r="F20" s="3">
        <v>170175</v>
      </c>
      <c r="G20" s="3">
        <f t="shared" si="5"/>
        <v>4615.482620831497</v>
      </c>
      <c r="H20" s="17">
        <v>1.0227475400589219</v>
      </c>
      <c r="I20" s="17">
        <v>0.9045648012984157</v>
      </c>
      <c r="J20" s="33">
        <f t="shared" si="6"/>
        <v>0.7901287816978366</v>
      </c>
      <c r="K20" s="7">
        <f t="shared" si="1"/>
        <v>4512.826909919131</v>
      </c>
      <c r="L20" s="7">
        <f t="shared" si="2"/>
        <v>5102.434468162387</v>
      </c>
      <c r="M20" s="6">
        <f t="shared" si="3"/>
        <v>5841.43082462292</v>
      </c>
      <c r="N20" s="7">
        <f t="shared" si="4"/>
        <v>6314.094974615753</v>
      </c>
    </row>
    <row r="21" spans="1:14" ht="11.25">
      <c r="A21" s="2" t="s">
        <v>21</v>
      </c>
      <c r="B21" s="3">
        <v>206026652</v>
      </c>
      <c r="C21" s="3">
        <v>0</v>
      </c>
      <c r="D21" s="3">
        <v>22344482</v>
      </c>
      <c r="E21" s="3">
        <f t="shared" si="0"/>
        <v>183682170</v>
      </c>
      <c r="F21" s="3">
        <v>28910</v>
      </c>
      <c r="G21" s="3">
        <f t="shared" si="5"/>
        <v>6353.585956416465</v>
      </c>
      <c r="H21" s="17">
        <v>1.0159103847992985</v>
      </c>
      <c r="I21" s="17">
        <v>1.0812200133394732</v>
      </c>
      <c r="J21" s="33">
        <f t="shared" si="6"/>
        <v>0.7901287816978366</v>
      </c>
      <c r="K21" s="7">
        <f t="shared" si="1"/>
        <v>6254.081119243277</v>
      </c>
      <c r="L21" s="7">
        <f t="shared" si="2"/>
        <v>5876.311831107047</v>
      </c>
      <c r="M21" s="6">
        <f t="shared" si="3"/>
        <v>8041.20303371789</v>
      </c>
      <c r="N21" s="7">
        <f t="shared" si="4"/>
        <v>7320.68216943322</v>
      </c>
    </row>
    <row r="22" spans="1:14" ht="11.25">
      <c r="A22" s="2" t="s">
        <v>22</v>
      </c>
      <c r="B22" s="3">
        <v>999702625</v>
      </c>
      <c r="C22" s="3">
        <v>175153521</v>
      </c>
      <c r="D22" s="3">
        <v>302218077</v>
      </c>
      <c r="E22" s="3">
        <f t="shared" si="0"/>
        <v>872638069</v>
      </c>
      <c r="F22" s="3">
        <v>167438</v>
      </c>
      <c r="G22" s="3">
        <f t="shared" si="5"/>
        <v>5211.708626476666</v>
      </c>
      <c r="H22" s="17">
        <v>1.0077980662143111</v>
      </c>
      <c r="I22" s="17">
        <v>1.0000290362606974</v>
      </c>
      <c r="J22" s="33">
        <f t="shared" si="6"/>
        <v>0.7901287816978366</v>
      </c>
      <c r="K22" s="7">
        <f t="shared" si="1"/>
        <v>5171.38184840333</v>
      </c>
      <c r="L22" s="7">
        <f t="shared" si="2"/>
        <v>5211.557302340196</v>
      </c>
      <c r="M22" s="6">
        <f t="shared" si="3"/>
        <v>6596.024277558519</v>
      </c>
      <c r="N22" s="7">
        <f t="shared" si="4"/>
        <v>6544.796006620222</v>
      </c>
    </row>
    <row r="23" spans="1:14" ht="11.25">
      <c r="A23" s="2" t="s">
        <v>23</v>
      </c>
      <c r="B23" s="3">
        <v>1009800000</v>
      </c>
      <c r="C23" s="3">
        <v>0</v>
      </c>
      <c r="D23" s="3">
        <v>35000000</v>
      </c>
      <c r="E23" s="3">
        <f t="shared" si="0"/>
        <v>974800000</v>
      </c>
      <c r="F23" s="3">
        <v>118949</v>
      </c>
      <c r="G23" s="3">
        <f t="shared" si="5"/>
        <v>8195.108828153243</v>
      </c>
      <c r="H23" s="17">
        <v>0.9679981095083202</v>
      </c>
      <c r="I23" s="17">
        <v>1.1893456710914345</v>
      </c>
      <c r="J23" s="33">
        <f t="shared" si="6"/>
        <v>0.7901287816978366</v>
      </c>
      <c r="K23" s="7">
        <f t="shared" si="1"/>
        <v>8466.038050751797</v>
      </c>
      <c r="L23" s="7">
        <f t="shared" si="2"/>
        <v>6890.43482256322</v>
      </c>
      <c r="M23" s="6">
        <f t="shared" si="3"/>
        <v>10371.864711146847</v>
      </c>
      <c r="N23" s="7">
        <f t="shared" si="4"/>
        <v>9008.951273011884</v>
      </c>
    </row>
    <row r="24" spans="1:14" ht="11.25">
      <c r="A24" s="2" t="s">
        <v>24</v>
      </c>
      <c r="B24" s="3">
        <v>1988300000</v>
      </c>
      <c r="C24" s="3">
        <v>325600000</v>
      </c>
      <c r="D24" s="3">
        <v>216600000</v>
      </c>
      <c r="E24" s="3">
        <f t="shared" si="0"/>
        <v>2097300000</v>
      </c>
      <c r="F24" s="3">
        <v>327342</v>
      </c>
      <c r="G24" s="3">
        <f t="shared" si="5"/>
        <v>6407.06050552633</v>
      </c>
      <c r="H24" s="17">
        <v>1.063713662782399</v>
      </c>
      <c r="I24" s="17">
        <v>1.0313991670679765</v>
      </c>
      <c r="J24" s="33">
        <f t="shared" si="6"/>
        <v>0.7901287816978366</v>
      </c>
      <c r="K24" s="7">
        <f t="shared" si="1"/>
        <v>6023.294359844097</v>
      </c>
      <c r="L24" s="7">
        <f t="shared" si="2"/>
        <v>6212.0086093729215</v>
      </c>
      <c r="M24" s="6">
        <f t="shared" si="3"/>
        <v>8108.88130382844</v>
      </c>
      <c r="N24" s="7">
        <f t="shared" si="4"/>
        <v>7391.105977592555</v>
      </c>
    </row>
    <row r="25" spans="1:14" ht="11.25">
      <c r="A25" s="2" t="s">
        <v>25</v>
      </c>
      <c r="B25" s="3">
        <v>1288500000</v>
      </c>
      <c r="C25" s="3">
        <v>0</v>
      </c>
      <c r="D25" s="3">
        <v>178700000</v>
      </c>
      <c r="E25" s="3">
        <f t="shared" si="0"/>
        <v>1109800000</v>
      </c>
      <c r="F25" s="3">
        <v>161383</v>
      </c>
      <c r="G25" s="3">
        <f t="shared" si="5"/>
        <v>6876.808585786607</v>
      </c>
      <c r="H25" s="17">
        <v>0.965647139931794</v>
      </c>
      <c r="I25" s="17">
        <v>1.0531475414137734</v>
      </c>
      <c r="J25" s="33">
        <f t="shared" si="6"/>
        <v>0.7901287816978366</v>
      </c>
      <c r="K25" s="7">
        <f t="shared" si="1"/>
        <v>7121.450788196124</v>
      </c>
      <c r="L25" s="7">
        <f t="shared" si="2"/>
        <v>6529.7674973014655</v>
      </c>
      <c r="M25" s="6">
        <f t="shared" si="3"/>
        <v>8703.402211231505</v>
      </c>
      <c r="N25" s="7">
        <f t="shared" si="4"/>
        <v>8558.179227102255</v>
      </c>
    </row>
    <row r="26" spans="1:14" ht="11.25">
      <c r="A26" s="2" t="s">
        <v>26</v>
      </c>
      <c r="B26" s="3">
        <v>840943000</v>
      </c>
      <c r="C26" s="3">
        <v>36067756</v>
      </c>
      <c r="D26" s="3">
        <v>249712000</v>
      </c>
      <c r="E26" s="3">
        <f t="shared" si="0"/>
        <v>627298756</v>
      </c>
      <c r="F26" s="3">
        <v>100634</v>
      </c>
      <c r="G26" s="3">
        <f t="shared" si="5"/>
        <v>6233.467376830892</v>
      </c>
      <c r="H26" s="17">
        <v>1.0283940029581935</v>
      </c>
      <c r="I26" s="17">
        <v>0.8880610208848144</v>
      </c>
      <c r="J26" s="33">
        <f t="shared" si="6"/>
        <v>0.7901287816978366</v>
      </c>
      <c r="K26" s="7">
        <f t="shared" si="1"/>
        <v>6061.361072604676</v>
      </c>
      <c r="L26" s="7">
        <f t="shared" si="2"/>
        <v>7019.188130360922</v>
      </c>
      <c r="M26" s="6">
        <f t="shared" si="3"/>
        <v>7889.178980971121</v>
      </c>
      <c r="N26" s="7">
        <f t="shared" si="4"/>
        <v>8638.323524218646</v>
      </c>
    </row>
    <row r="27" spans="1:14" ht="11.25">
      <c r="A27" s="2" t="s">
        <v>27</v>
      </c>
      <c r="B27" s="3">
        <v>941992082</v>
      </c>
      <c r="C27" s="3">
        <v>92501271</v>
      </c>
      <c r="D27" s="3">
        <v>31804083</v>
      </c>
      <c r="E27" s="3">
        <f t="shared" si="0"/>
        <v>1002689270</v>
      </c>
      <c r="F27" s="3">
        <v>154631</v>
      </c>
      <c r="G27" s="3">
        <f t="shared" si="5"/>
        <v>6484.400087951316</v>
      </c>
      <c r="H27" s="17">
        <v>0.9573572122941018</v>
      </c>
      <c r="I27" s="17">
        <v>1.0024122680137197</v>
      </c>
      <c r="J27" s="33">
        <f t="shared" si="6"/>
        <v>0.7901287816978366</v>
      </c>
      <c r="K27" s="7">
        <f t="shared" si="1"/>
        <v>6773.229474516454</v>
      </c>
      <c r="L27" s="7">
        <f t="shared" si="2"/>
        <v>6468.795619191849</v>
      </c>
      <c r="M27" s="6">
        <f t="shared" si="3"/>
        <v>8206.763553173663</v>
      </c>
      <c r="N27" s="7">
        <f t="shared" si="4"/>
        <v>8551.68183344911</v>
      </c>
    </row>
    <row r="28" spans="1:14" ht="11.25">
      <c r="A28" s="2" t="s">
        <v>28</v>
      </c>
      <c r="B28" s="3">
        <v>138132534</v>
      </c>
      <c r="C28" s="3">
        <v>2632945</v>
      </c>
      <c r="D28" s="3">
        <v>14608604</v>
      </c>
      <c r="E28" s="3">
        <f t="shared" si="0"/>
        <v>126156875</v>
      </c>
      <c r="F28" s="3">
        <v>33578</v>
      </c>
      <c r="G28" s="3">
        <f t="shared" si="5"/>
        <v>3757.1289237000415</v>
      </c>
      <c r="H28" s="17">
        <v>1.0329896769966858</v>
      </c>
      <c r="I28" s="17">
        <v>0.9370575599776227</v>
      </c>
      <c r="J28" s="33">
        <f t="shared" si="6"/>
        <v>0.7901287816978366</v>
      </c>
      <c r="K28" s="7">
        <f t="shared" si="1"/>
        <v>3637.140822765546</v>
      </c>
      <c r="L28" s="7">
        <f t="shared" si="2"/>
        <v>4009.496411074004</v>
      </c>
      <c r="M28" s="6">
        <f t="shared" si="3"/>
        <v>4755.084247945867</v>
      </c>
      <c r="N28" s="7">
        <f t="shared" si="4"/>
        <v>4912.425370367736</v>
      </c>
    </row>
    <row r="29" spans="1:14" ht="11.25">
      <c r="A29" s="2" t="s">
        <v>29</v>
      </c>
      <c r="B29" s="3">
        <v>467500000</v>
      </c>
      <c r="C29" s="3">
        <v>22500000</v>
      </c>
      <c r="D29" s="3">
        <v>155900000</v>
      </c>
      <c r="E29" s="3">
        <f t="shared" si="0"/>
        <v>334100000</v>
      </c>
      <c r="F29" s="3">
        <v>64860</v>
      </c>
      <c r="G29" s="3">
        <f t="shared" si="5"/>
        <v>5151.094665433241</v>
      </c>
      <c r="H29" s="17">
        <v>1.0140086651989244</v>
      </c>
      <c r="I29" s="17">
        <v>1.0156906575723663</v>
      </c>
      <c r="J29" s="33">
        <f t="shared" si="6"/>
        <v>0.7901287816978366</v>
      </c>
      <c r="K29" s="7">
        <f t="shared" si="1"/>
        <v>5079.931604354405</v>
      </c>
      <c r="L29" s="7">
        <f t="shared" si="2"/>
        <v>5071.519194382502</v>
      </c>
      <c r="M29" s="6">
        <f t="shared" si="3"/>
        <v>6519.310250114567</v>
      </c>
      <c r="N29" s="7">
        <f t="shared" si="4"/>
        <v>6329.924431206927</v>
      </c>
    </row>
    <row r="30" spans="1:14" ht="11.25">
      <c r="A30" s="2" t="s">
        <v>30</v>
      </c>
      <c r="B30" s="3">
        <v>306478241</v>
      </c>
      <c r="C30" s="3">
        <v>0</v>
      </c>
      <c r="D30" s="3">
        <v>26639179</v>
      </c>
      <c r="E30" s="3">
        <f t="shared" si="0"/>
        <v>279839062</v>
      </c>
      <c r="F30" s="3">
        <v>46809</v>
      </c>
      <c r="G30" s="3">
        <f t="shared" si="5"/>
        <v>5978.31746031746</v>
      </c>
      <c r="H30" s="17">
        <v>0.9839968588067829</v>
      </c>
      <c r="I30" s="17">
        <v>0.9955187370990282</v>
      </c>
      <c r="J30" s="33">
        <f t="shared" si="6"/>
        <v>0.7901287816978366</v>
      </c>
      <c r="K30" s="7">
        <f t="shared" si="1"/>
        <v>6075.5452690844</v>
      </c>
      <c r="L30" s="7">
        <f t="shared" si="2"/>
        <v>6005.228467862352</v>
      </c>
      <c r="M30" s="6">
        <f t="shared" si="3"/>
        <v>7566.257044163348</v>
      </c>
      <c r="N30" s="7">
        <f t="shared" si="4"/>
        <v>7723.923090332337</v>
      </c>
    </row>
    <row r="31" spans="1:14" ht="11.25">
      <c r="A31" s="2" t="s">
        <v>31</v>
      </c>
      <c r="B31" s="3">
        <v>100700000</v>
      </c>
      <c r="C31" s="3">
        <v>0</v>
      </c>
      <c r="D31" s="3">
        <v>4400000</v>
      </c>
      <c r="E31" s="3">
        <f t="shared" si="0"/>
        <v>96300000</v>
      </c>
      <c r="F31" s="3">
        <v>28862</v>
      </c>
      <c r="G31" s="3">
        <f t="shared" si="5"/>
        <v>3336.5671124662185</v>
      </c>
      <c r="H31" s="17">
        <v>1.1173982725581875</v>
      </c>
      <c r="I31" s="17">
        <v>1.1385634019657334</v>
      </c>
      <c r="J31" s="33">
        <f t="shared" si="6"/>
        <v>0.7901287816978366</v>
      </c>
      <c r="K31" s="7">
        <f t="shared" si="1"/>
        <v>2986.014203178813</v>
      </c>
      <c r="L31" s="7">
        <f t="shared" si="2"/>
        <v>2930.5062034363873</v>
      </c>
      <c r="M31" s="6">
        <f t="shared" si="3"/>
        <v>4222.814292749304</v>
      </c>
      <c r="N31" s="7">
        <f t="shared" si="4"/>
        <v>3319.225570063977</v>
      </c>
    </row>
    <row r="32" spans="1:14" ht="11.25">
      <c r="A32" s="2" t="s">
        <v>32</v>
      </c>
      <c r="B32" s="3">
        <v>1440234427</v>
      </c>
      <c r="C32" s="3">
        <v>165645726</v>
      </c>
      <c r="D32" s="3">
        <v>203951000</v>
      </c>
      <c r="E32" s="3">
        <f t="shared" si="0"/>
        <v>1401929153</v>
      </c>
      <c r="F32" s="3">
        <v>171563</v>
      </c>
      <c r="G32" s="3">
        <f t="shared" si="5"/>
        <v>8171.512231658341</v>
      </c>
      <c r="H32" s="17">
        <v>0.9428051228951643</v>
      </c>
      <c r="I32" s="17">
        <v>1.1685911971951404</v>
      </c>
      <c r="J32" s="33">
        <f t="shared" si="6"/>
        <v>0.7901287816978366</v>
      </c>
      <c r="K32" s="7">
        <f t="shared" si="1"/>
        <v>8667.233591779048</v>
      </c>
      <c r="L32" s="7">
        <f t="shared" si="2"/>
        <v>6992.618335027385</v>
      </c>
      <c r="M32" s="6">
        <f t="shared" si="3"/>
        <v>10342.000469973153</v>
      </c>
      <c r="N32" s="7">
        <f t="shared" si="4"/>
        <v>9386.852831419144</v>
      </c>
    </row>
    <row r="33" spans="1:14" ht="11.25">
      <c r="A33" s="2" t="s">
        <v>33</v>
      </c>
      <c r="B33" s="3">
        <v>517077500</v>
      </c>
      <c r="C33" s="3">
        <v>59457000</v>
      </c>
      <c r="D33" s="3">
        <v>27073900</v>
      </c>
      <c r="E33" s="3">
        <f t="shared" si="0"/>
        <v>549460600</v>
      </c>
      <c r="F33" s="3">
        <v>67277</v>
      </c>
      <c r="G33" s="3">
        <f t="shared" si="5"/>
        <v>8167.13884388424</v>
      </c>
      <c r="H33" s="17">
        <v>1.0711408016075172</v>
      </c>
      <c r="I33" s="17">
        <v>0.9367395591521327</v>
      </c>
      <c r="J33" s="33">
        <f t="shared" si="6"/>
        <v>0.7901287816978366</v>
      </c>
      <c r="K33" s="7">
        <f t="shared" si="1"/>
        <v>7624.710805178353</v>
      </c>
      <c r="L33" s="7">
        <f t="shared" si="2"/>
        <v>8718.686815443696</v>
      </c>
      <c r="M33" s="6">
        <f t="shared" si="3"/>
        <v>10336.465438373994</v>
      </c>
      <c r="N33" s="7">
        <f t="shared" si="4"/>
        <v>10301.646262505627</v>
      </c>
    </row>
    <row r="34" spans="1:14" ht="11.25">
      <c r="A34" s="2" t="s">
        <v>34</v>
      </c>
      <c r="B34" s="3">
        <v>2685564020</v>
      </c>
      <c r="C34" s="3">
        <v>422790400</v>
      </c>
      <c r="D34" s="3">
        <v>299181600</v>
      </c>
      <c r="E34" s="3">
        <f t="shared" si="0"/>
        <v>2809172820</v>
      </c>
      <c r="F34" s="3">
        <v>422431</v>
      </c>
      <c r="G34" s="3">
        <f t="shared" si="5"/>
        <v>6650.015789560899</v>
      </c>
      <c r="H34" s="17">
        <v>0.9323670511597639</v>
      </c>
      <c r="I34" s="17">
        <v>1.1259272514770315</v>
      </c>
      <c r="J34" s="33">
        <f t="shared" si="6"/>
        <v>0.7901287816978366</v>
      </c>
      <c r="K34" s="7">
        <f t="shared" si="1"/>
        <v>7132.401108864795</v>
      </c>
      <c r="L34" s="7">
        <f t="shared" si="2"/>
        <v>5906.257070194519</v>
      </c>
      <c r="M34" s="6">
        <f t="shared" si="3"/>
        <v>8416.369512918234</v>
      </c>
      <c r="N34" s="7">
        <f t="shared" si="4"/>
        <v>8017.289133339506</v>
      </c>
    </row>
    <row r="35" spans="1:14" ht="11.25">
      <c r="A35" s="2" t="s">
        <v>35</v>
      </c>
      <c r="B35" s="3">
        <v>2177778000</v>
      </c>
      <c r="C35" s="3">
        <v>101600000</v>
      </c>
      <c r="D35" s="3">
        <v>413093000</v>
      </c>
      <c r="E35" s="3">
        <f aca="true" t="shared" si="7" ref="E35:E52">B35+C35-D35</f>
        <v>1866285000</v>
      </c>
      <c r="F35" s="3">
        <v>259308</v>
      </c>
      <c r="G35" s="3">
        <f t="shared" si="5"/>
        <v>7197.17478828266</v>
      </c>
      <c r="H35" s="17">
        <v>0.9624921068040876</v>
      </c>
      <c r="I35" s="17">
        <v>0.9349796391287487</v>
      </c>
      <c r="J35" s="33">
        <f t="shared" si="6"/>
        <v>0.7901287816978366</v>
      </c>
      <c r="K35" s="7">
        <f aca="true" t="shared" si="8" ref="K35:K53">G35/H35</f>
        <v>7477.645517718125</v>
      </c>
      <c r="L35" s="7">
        <f aca="true" t="shared" si="9" ref="L35:L53">G35/I35</f>
        <v>7697.680769807217</v>
      </c>
      <c r="M35" s="6">
        <f aca="true" t="shared" si="10" ref="M35:M53">G35/J35</f>
        <v>9108.862953729264</v>
      </c>
      <c r="N35" s="7">
        <f aca="true" t="shared" si="11" ref="N35:N53">((G35/J35)/H35)/I35</f>
        <v>10121.965155560538</v>
      </c>
    </row>
    <row r="36" spans="1:14" ht="11.25">
      <c r="A36" s="2" t="s">
        <v>36</v>
      </c>
      <c r="B36" s="3">
        <v>184255579</v>
      </c>
      <c r="C36" s="3">
        <v>0</v>
      </c>
      <c r="D36" s="3">
        <v>39369380</v>
      </c>
      <c r="E36" s="3">
        <f t="shared" si="7"/>
        <v>144886199</v>
      </c>
      <c r="F36" s="3">
        <v>30259</v>
      </c>
      <c r="G36" s="3">
        <f t="shared" si="5"/>
        <v>4788.2018242506365</v>
      </c>
      <c r="H36" s="17">
        <v>0.9857207922759849</v>
      </c>
      <c r="I36" s="17">
        <v>1.0057393933228216</v>
      </c>
      <c r="J36" s="33">
        <f t="shared" si="6"/>
        <v>0.7901287816978366</v>
      </c>
      <c r="K36" s="7">
        <f t="shared" si="8"/>
        <v>4857.563989489249</v>
      </c>
      <c r="L36" s="7">
        <f t="shared" si="9"/>
        <v>4760.877276996271</v>
      </c>
      <c r="M36" s="6">
        <f t="shared" si="10"/>
        <v>6060.0270932564945</v>
      </c>
      <c r="N36" s="7">
        <f t="shared" si="11"/>
        <v>6112.729632381613</v>
      </c>
    </row>
    <row r="37" spans="1:14" ht="11.25">
      <c r="A37" s="2" t="s">
        <v>37</v>
      </c>
      <c r="B37" s="3">
        <v>2054083636</v>
      </c>
      <c r="C37" s="3">
        <v>86769211</v>
      </c>
      <c r="D37" s="3">
        <v>328642500</v>
      </c>
      <c r="E37" s="3">
        <f t="shared" si="7"/>
        <v>1812210347</v>
      </c>
      <c r="F37" s="3">
        <v>332947</v>
      </c>
      <c r="G37" s="3">
        <f t="shared" si="5"/>
        <v>5442.93940777361</v>
      </c>
      <c r="H37" s="17">
        <v>1.0967835253240756</v>
      </c>
      <c r="I37" s="17">
        <v>1.0124925823108089</v>
      </c>
      <c r="J37" s="33">
        <f t="shared" si="6"/>
        <v>0.7901287816978366</v>
      </c>
      <c r="K37" s="7">
        <f t="shared" si="8"/>
        <v>4962.637824237321</v>
      </c>
      <c r="L37" s="7">
        <f t="shared" si="9"/>
        <v>5375.782008546873</v>
      </c>
      <c r="M37" s="6">
        <f t="shared" si="10"/>
        <v>6888.673762874158</v>
      </c>
      <c r="N37" s="7">
        <f t="shared" si="11"/>
        <v>6203.300920553864</v>
      </c>
    </row>
    <row r="38" spans="1:14" ht="11.25">
      <c r="A38" s="2" t="s">
        <v>38</v>
      </c>
      <c r="B38" s="3">
        <v>793686203</v>
      </c>
      <c r="C38" s="3">
        <v>24000000</v>
      </c>
      <c r="D38" s="3">
        <v>141354999</v>
      </c>
      <c r="E38" s="3">
        <f t="shared" si="7"/>
        <v>676331204</v>
      </c>
      <c r="F38" s="3">
        <v>119115</v>
      </c>
      <c r="G38" s="3">
        <f t="shared" si="5"/>
        <v>5677.968383494942</v>
      </c>
      <c r="H38" s="17">
        <v>1.0213659939000372</v>
      </c>
      <c r="I38" s="17">
        <v>0.8936014620510053</v>
      </c>
      <c r="J38" s="33">
        <f t="shared" si="6"/>
        <v>0.7901287816978366</v>
      </c>
      <c r="K38" s="7">
        <f t="shared" si="8"/>
        <v>5559.190747886457</v>
      </c>
      <c r="L38" s="7">
        <f t="shared" si="9"/>
        <v>6354.027633821007</v>
      </c>
      <c r="M38" s="6">
        <f t="shared" si="10"/>
        <v>7186.130305611785</v>
      </c>
      <c r="N38" s="7">
        <f t="shared" si="11"/>
        <v>7873.536103555475</v>
      </c>
    </row>
    <row r="39" spans="1:14" ht="11.25">
      <c r="A39" s="2" t="s">
        <v>39</v>
      </c>
      <c r="B39" s="3">
        <v>508427182</v>
      </c>
      <c r="C39" s="3">
        <v>82216543</v>
      </c>
      <c r="D39" s="3">
        <v>51956314</v>
      </c>
      <c r="E39" s="3">
        <f t="shared" si="7"/>
        <v>538687411</v>
      </c>
      <c r="F39" s="3">
        <v>105870</v>
      </c>
      <c r="G39" s="3">
        <f t="shared" si="5"/>
        <v>5088.196949088505</v>
      </c>
      <c r="H39" s="17">
        <v>1.0150481161487315</v>
      </c>
      <c r="I39" s="17">
        <v>0.9965518902713256</v>
      </c>
      <c r="J39" s="33">
        <f t="shared" si="6"/>
        <v>0.7901287816978366</v>
      </c>
      <c r="K39" s="7">
        <f t="shared" si="8"/>
        <v>5012.764289828945</v>
      </c>
      <c r="L39" s="7">
        <f t="shared" si="9"/>
        <v>5105.802315726048</v>
      </c>
      <c r="M39" s="6">
        <f t="shared" si="10"/>
        <v>6439.705864346489</v>
      </c>
      <c r="N39" s="7">
        <f t="shared" si="11"/>
        <v>6366.188364401435</v>
      </c>
    </row>
    <row r="40" spans="1:14" ht="11.25">
      <c r="A40" s="2" t="s">
        <v>40</v>
      </c>
      <c r="B40" s="3">
        <v>1683587000</v>
      </c>
      <c r="C40" s="3">
        <v>92439000</v>
      </c>
      <c r="D40" s="3">
        <v>86849000</v>
      </c>
      <c r="E40" s="3">
        <f t="shared" si="7"/>
        <v>1689177000</v>
      </c>
      <c r="F40" s="3">
        <v>280594</v>
      </c>
      <c r="G40" s="3">
        <f t="shared" si="5"/>
        <v>6020.0039915322495</v>
      </c>
      <c r="H40" s="17">
        <v>1.0370932778605144</v>
      </c>
      <c r="I40" s="17">
        <v>1.0587803609056647</v>
      </c>
      <c r="J40" s="33">
        <f t="shared" si="6"/>
        <v>0.7901287816978366</v>
      </c>
      <c r="K40" s="7">
        <f t="shared" si="8"/>
        <v>5804.689047788737</v>
      </c>
      <c r="L40" s="7">
        <f t="shared" si="9"/>
        <v>5685.791136494852</v>
      </c>
      <c r="M40" s="6">
        <f t="shared" si="10"/>
        <v>7619.016204670338</v>
      </c>
      <c r="N40" s="7">
        <f t="shared" si="11"/>
        <v>6938.653508100003</v>
      </c>
    </row>
    <row r="41" spans="1:14" ht="11.25">
      <c r="A41" s="2" t="s">
        <v>41</v>
      </c>
      <c r="B41" s="3">
        <v>152100000</v>
      </c>
      <c r="C41" s="3">
        <v>0</v>
      </c>
      <c r="D41" s="3">
        <v>0</v>
      </c>
      <c r="E41" s="3">
        <f t="shared" si="7"/>
        <v>152100000</v>
      </c>
      <c r="F41" s="3">
        <v>25402</v>
      </c>
      <c r="G41" s="3">
        <f t="shared" si="5"/>
        <v>5987.717502558854</v>
      </c>
      <c r="H41" s="17">
        <v>1.07871523200894</v>
      </c>
      <c r="I41" s="17">
        <v>1.1324281476220701</v>
      </c>
      <c r="J41" s="33">
        <f t="shared" si="6"/>
        <v>0.7901287816978366</v>
      </c>
      <c r="K41" s="7">
        <f t="shared" si="8"/>
        <v>5550.786087823807</v>
      </c>
      <c r="L41" s="7">
        <f t="shared" si="9"/>
        <v>5287.503242596156</v>
      </c>
      <c r="M41" s="6">
        <f t="shared" si="10"/>
        <v>7578.153892448249</v>
      </c>
      <c r="N41" s="7">
        <f t="shared" si="11"/>
        <v>6203.630943115809</v>
      </c>
    </row>
    <row r="42" spans="1:14" ht="11.25">
      <c r="A42" s="2" t="s">
        <v>42</v>
      </c>
      <c r="B42" s="3">
        <v>783134622</v>
      </c>
      <c r="C42" s="3">
        <v>32693306</v>
      </c>
      <c r="D42" s="3">
        <v>219243083</v>
      </c>
      <c r="E42" s="3">
        <f t="shared" si="7"/>
        <v>596584845</v>
      </c>
      <c r="F42" s="3">
        <v>128067</v>
      </c>
      <c r="G42" s="3">
        <f t="shared" si="5"/>
        <v>4658.3807303989315</v>
      </c>
      <c r="H42" s="17">
        <v>1.0106023313121224</v>
      </c>
      <c r="I42" s="17">
        <v>0.921283880208003</v>
      </c>
      <c r="J42" s="33">
        <f t="shared" si="6"/>
        <v>0.7901287816978366</v>
      </c>
      <c r="K42" s="7">
        <f t="shared" si="8"/>
        <v>4609.509186814057</v>
      </c>
      <c r="L42" s="7">
        <f t="shared" si="9"/>
        <v>5056.400996994743</v>
      </c>
      <c r="M42" s="6">
        <f t="shared" si="10"/>
        <v>5895.723378648423</v>
      </c>
      <c r="N42" s="7">
        <f t="shared" si="11"/>
        <v>6332.326955321689</v>
      </c>
    </row>
    <row r="43" spans="1:14" ht="11.25">
      <c r="A43" s="2" t="s">
        <v>43</v>
      </c>
      <c r="B43" s="3">
        <v>118100000</v>
      </c>
      <c r="C43" s="3">
        <v>0</v>
      </c>
      <c r="D43" s="3">
        <v>23959791</v>
      </c>
      <c r="E43" s="3">
        <f t="shared" si="7"/>
        <v>94140209</v>
      </c>
      <c r="F43" s="3">
        <v>22056</v>
      </c>
      <c r="G43" s="3">
        <f t="shared" si="5"/>
        <v>4268.2358088502</v>
      </c>
      <c r="H43" s="17">
        <v>0.9701667665079492</v>
      </c>
      <c r="I43" s="17">
        <v>1.0114511484271274</v>
      </c>
      <c r="J43" s="33">
        <f t="shared" si="6"/>
        <v>0.7901287816978366</v>
      </c>
      <c r="K43" s="7">
        <f t="shared" si="8"/>
        <v>4399.486723518093</v>
      </c>
      <c r="L43" s="7">
        <f t="shared" si="9"/>
        <v>4219.9129592047875</v>
      </c>
      <c r="M43" s="6">
        <f t="shared" si="10"/>
        <v>5401.949540021275</v>
      </c>
      <c r="N43" s="7">
        <f t="shared" si="11"/>
        <v>5505.024012344048</v>
      </c>
    </row>
    <row r="44" spans="1:14" ht="11.25">
      <c r="A44" s="2" t="s">
        <v>44</v>
      </c>
      <c r="B44" s="3">
        <v>974327800</v>
      </c>
      <c r="C44" s="3">
        <v>0</v>
      </c>
      <c r="D44" s="3">
        <v>197413000</v>
      </c>
      <c r="E44" s="3">
        <f t="shared" si="7"/>
        <v>776914800</v>
      </c>
      <c r="F44" s="3">
        <v>160751</v>
      </c>
      <c r="G44" s="3">
        <f t="shared" si="5"/>
        <v>4833.032453919416</v>
      </c>
      <c r="H44" s="17">
        <v>1.048526463318821</v>
      </c>
      <c r="I44" s="17">
        <v>0.9184974745981114</v>
      </c>
      <c r="J44" s="33">
        <f t="shared" si="6"/>
        <v>0.7901287816978366</v>
      </c>
      <c r="K44" s="7">
        <f t="shared" si="8"/>
        <v>4609.356676246193</v>
      </c>
      <c r="L44" s="7">
        <f t="shared" si="9"/>
        <v>5261.889757545724</v>
      </c>
      <c r="M44" s="6">
        <f t="shared" si="10"/>
        <v>6116.7654765519965</v>
      </c>
      <c r="N44" s="7">
        <f t="shared" si="11"/>
        <v>6351.326911171307</v>
      </c>
    </row>
    <row r="45" spans="1:14" ht="11.25">
      <c r="A45" s="2" t="s">
        <v>45</v>
      </c>
      <c r="B45" s="3">
        <v>4540312379</v>
      </c>
      <c r="C45" s="3">
        <v>460399944</v>
      </c>
      <c r="D45" s="3">
        <v>1477488710</v>
      </c>
      <c r="E45" s="3">
        <f t="shared" si="7"/>
        <v>3523223613</v>
      </c>
      <c r="F45" s="3">
        <v>654039</v>
      </c>
      <c r="G45" s="3">
        <f t="shared" si="5"/>
        <v>5386.87083339067</v>
      </c>
      <c r="H45" s="17">
        <v>0.9971654108925379</v>
      </c>
      <c r="I45" s="17">
        <v>0.894229720699133</v>
      </c>
      <c r="J45" s="33">
        <f t="shared" si="6"/>
        <v>0.7901287816978366</v>
      </c>
      <c r="K45" s="7">
        <f t="shared" si="8"/>
        <v>5402.183804760151</v>
      </c>
      <c r="L45" s="7">
        <f t="shared" si="9"/>
        <v>6024.034662121349</v>
      </c>
      <c r="M45" s="6">
        <f t="shared" si="10"/>
        <v>6817.712451652891</v>
      </c>
      <c r="N45" s="7">
        <f t="shared" si="11"/>
        <v>7645.790161264466</v>
      </c>
    </row>
    <row r="46" spans="1:14" ht="11.25">
      <c r="A46" s="2" t="s">
        <v>46</v>
      </c>
      <c r="B46" s="3">
        <v>522374292</v>
      </c>
      <c r="C46" s="3">
        <v>0</v>
      </c>
      <c r="D46" s="3">
        <v>52884017</v>
      </c>
      <c r="E46" s="3">
        <f t="shared" si="7"/>
        <v>469490275</v>
      </c>
      <c r="F46" s="3">
        <v>87640</v>
      </c>
      <c r="G46" s="3">
        <f t="shared" si="5"/>
        <v>5357.031891830215</v>
      </c>
      <c r="H46" s="17">
        <v>1.0679826853660106</v>
      </c>
      <c r="I46" s="17">
        <v>0.9849824459672828</v>
      </c>
      <c r="J46" s="33">
        <f t="shared" si="6"/>
        <v>0.7901287816978366</v>
      </c>
      <c r="K46" s="7">
        <f t="shared" si="8"/>
        <v>5016.028785142987</v>
      </c>
      <c r="L46" s="7">
        <f t="shared" si="9"/>
        <v>5438.707982830542</v>
      </c>
      <c r="M46" s="6">
        <f t="shared" si="10"/>
        <v>6779.947795749157</v>
      </c>
      <c r="N46" s="7">
        <f t="shared" si="11"/>
        <v>6445.159173543315</v>
      </c>
    </row>
    <row r="47" spans="1:14" ht="11.25">
      <c r="A47" s="2" t="s">
        <v>47</v>
      </c>
      <c r="B47" s="3">
        <v>53876570</v>
      </c>
      <c r="C47" s="3">
        <v>0</v>
      </c>
      <c r="D47" s="3">
        <v>10999000</v>
      </c>
      <c r="E47" s="3">
        <f t="shared" si="7"/>
        <v>42877570</v>
      </c>
      <c r="F47" s="3">
        <v>15571</v>
      </c>
      <c r="G47" s="3">
        <f t="shared" si="5"/>
        <v>2753.681202234924</v>
      </c>
      <c r="H47" s="17">
        <v>1.1756875834176543</v>
      </c>
      <c r="I47" s="17">
        <v>1.1097938446998823</v>
      </c>
      <c r="J47" s="33">
        <f t="shared" si="6"/>
        <v>0.7901287816978366</v>
      </c>
      <c r="K47" s="7">
        <f t="shared" si="8"/>
        <v>2342.1878746308907</v>
      </c>
      <c r="L47" s="7">
        <f t="shared" si="9"/>
        <v>2481.2547081477032</v>
      </c>
      <c r="M47" s="6">
        <f t="shared" si="10"/>
        <v>3485.104284288678</v>
      </c>
      <c r="N47" s="7">
        <f t="shared" si="11"/>
        <v>2671.0470286838136</v>
      </c>
    </row>
    <row r="48" spans="1:14" ht="11.25">
      <c r="A48" s="2" t="s">
        <v>48</v>
      </c>
      <c r="B48" s="3">
        <v>1410171000</v>
      </c>
      <c r="C48" s="3">
        <v>11805321</v>
      </c>
      <c r="D48" s="3">
        <v>145428352</v>
      </c>
      <c r="E48" s="3">
        <f t="shared" si="7"/>
        <v>1276547969</v>
      </c>
      <c r="F48" s="3">
        <v>233263</v>
      </c>
      <c r="G48" s="3">
        <f t="shared" si="5"/>
        <v>5472.569455936004</v>
      </c>
      <c r="H48" s="17">
        <v>1.0551497300870019</v>
      </c>
      <c r="I48" s="17">
        <v>0.9655566498521625</v>
      </c>
      <c r="J48" s="33">
        <f t="shared" si="6"/>
        <v>0.7901287816978366</v>
      </c>
      <c r="K48" s="7">
        <f t="shared" si="8"/>
        <v>5186.533531582068</v>
      </c>
      <c r="L48" s="7">
        <f t="shared" si="9"/>
        <v>5667.787029144189</v>
      </c>
      <c r="M48" s="6">
        <f t="shared" si="10"/>
        <v>6926.174039852708</v>
      </c>
      <c r="N48" s="7">
        <f t="shared" si="11"/>
        <v>6798.319149701288</v>
      </c>
    </row>
    <row r="49" spans="1:14" ht="11.25">
      <c r="A49" s="2" t="s">
        <v>49</v>
      </c>
      <c r="B49" s="3">
        <v>1218500000</v>
      </c>
      <c r="C49" s="3">
        <v>0</v>
      </c>
      <c r="D49" s="3">
        <v>119800000</v>
      </c>
      <c r="E49" s="3">
        <f t="shared" si="7"/>
        <v>1098700000</v>
      </c>
      <c r="F49" s="3">
        <v>198984</v>
      </c>
      <c r="G49" s="3">
        <f t="shared" si="5"/>
        <v>5521.549471314276</v>
      </c>
      <c r="H49" s="17">
        <v>0.9452858509873995</v>
      </c>
      <c r="I49" s="17">
        <v>1.0167599447579765</v>
      </c>
      <c r="J49" s="33">
        <f t="shared" si="6"/>
        <v>0.7901287816978366</v>
      </c>
      <c r="K49" s="7">
        <f t="shared" si="8"/>
        <v>5841.142618972594</v>
      </c>
      <c r="L49" s="7">
        <f t="shared" si="9"/>
        <v>5430.534021114092</v>
      </c>
      <c r="M49" s="6">
        <f t="shared" si="10"/>
        <v>6988.163954044954</v>
      </c>
      <c r="N49" s="7">
        <f t="shared" si="11"/>
        <v>7270.788295429075</v>
      </c>
    </row>
    <row r="50" spans="1:14" ht="11.25">
      <c r="A50" s="2" t="s">
        <v>50</v>
      </c>
      <c r="B50" s="3">
        <v>385026154</v>
      </c>
      <c r="C50" s="3">
        <v>0</v>
      </c>
      <c r="D50" s="3">
        <v>119423721</v>
      </c>
      <c r="E50" s="3">
        <f t="shared" si="7"/>
        <v>265602433</v>
      </c>
      <c r="F50" s="3">
        <v>62959</v>
      </c>
      <c r="G50" s="3">
        <f t="shared" si="5"/>
        <v>4218.657110182818</v>
      </c>
      <c r="H50" s="17">
        <v>1.0180878017971806</v>
      </c>
      <c r="I50" s="17">
        <v>0.8978833426285215</v>
      </c>
      <c r="J50" s="33">
        <f t="shared" si="6"/>
        <v>0.7901287816978366</v>
      </c>
      <c r="K50" s="7">
        <f t="shared" si="8"/>
        <v>4143.706567091589</v>
      </c>
      <c r="L50" s="7">
        <f t="shared" si="9"/>
        <v>4698.4467913535955</v>
      </c>
      <c r="M50" s="6">
        <f t="shared" si="10"/>
        <v>5339.2019223976695</v>
      </c>
      <c r="N50" s="7">
        <f t="shared" si="11"/>
        <v>5840.784689500415</v>
      </c>
    </row>
    <row r="51" spans="1:14" ht="11.25">
      <c r="A51" s="2" t="s">
        <v>51</v>
      </c>
      <c r="B51" s="3">
        <v>1067000000</v>
      </c>
      <c r="C51" s="3">
        <v>248300000</v>
      </c>
      <c r="D51" s="3">
        <v>138000000</v>
      </c>
      <c r="E51" s="3">
        <f t="shared" si="7"/>
        <v>1177300000</v>
      </c>
      <c r="F51" s="3">
        <v>191528</v>
      </c>
      <c r="G51" s="3">
        <f t="shared" si="5"/>
        <v>6146.881918048536</v>
      </c>
      <c r="H51" s="17">
        <v>1.0105381719391617</v>
      </c>
      <c r="I51" s="17">
        <v>1.0329580916423104</v>
      </c>
      <c r="J51" s="33">
        <f t="shared" si="6"/>
        <v>0.7901287816978366</v>
      </c>
      <c r="K51" s="7">
        <f t="shared" si="8"/>
        <v>6082.78053094525</v>
      </c>
      <c r="L51" s="7">
        <f t="shared" si="9"/>
        <v>5950.756345086127</v>
      </c>
      <c r="M51" s="6">
        <f t="shared" si="10"/>
        <v>7779.594998223018</v>
      </c>
      <c r="N51" s="7">
        <f t="shared" si="11"/>
        <v>7452.8359758312035</v>
      </c>
    </row>
    <row r="52" spans="1:14" ht="11.25">
      <c r="A52" s="2" t="s">
        <v>52</v>
      </c>
      <c r="B52" s="3">
        <v>185850840</v>
      </c>
      <c r="C52" s="3">
        <v>16120000</v>
      </c>
      <c r="D52" s="3">
        <v>17439063</v>
      </c>
      <c r="E52" s="3">
        <f t="shared" si="7"/>
        <v>184531777</v>
      </c>
      <c r="F52" s="3">
        <v>20419</v>
      </c>
      <c r="G52" s="3">
        <f t="shared" si="5"/>
        <v>9037.258288848621</v>
      </c>
      <c r="H52" s="17">
        <v>1.0530661849162015</v>
      </c>
      <c r="I52" s="17">
        <v>0.9537011446093967</v>
      </c>
      <c r="J52" s="33">
        <f t="shared" si="6"/>
        <v>0.7901287816978366</v>
      </c>
      <c r="K52" s="7">
        <f t="shared" si="8"/>
        <v>8581.852136452153</v>
      </c>
      <c r="L52" s="7">
        <f t="shared" si="9"/>
        <v>9475.98557465292</v>
      </c>
      <c r="M52" s="6">
        <f t="shared" si="10"/>
        <v>11437.702939297149</v>
      </c>
      <c r="N52" s="7">
        <f t="shared" si="11"/>
        <v>11388.613166095012</v>
      </c>
    </row>
    <row r="53" spans="1:14" s="12" customFormat="1" ht="11.25">
      <c r="A53" s="10" t="s">
        <v>53</v>
      </c>
      <c r="B53" s="13">
        <v>55619914676</v>
      </c>
      <c r="C53" s="13">
        <v>5059117550</v>
      </c>
      <c r="D53" s="13">
        <v>9020935472</v>
      </c>
      <c r="E53" s="13">
        <f>SUM(E3:E52)</f>
        <v>51658096754</v>
      </c>
      <c r="F53" s="11">
        <v>8608624</v>
      </c>
      <c r="G53" s="13">
        <f t="shared" si="5"/>
        <v>6000.737952313866</v>
      </c>
      <c r="H53" s="18">
        <v>1</v>
      </c>
      <c r="I53" s="18">
        <v>1</v>
      </c>
      <c r="J53" s="34">
        <v>0.7901287816978366</v>
      </c>
      <c r="K53" s="14">
        <f t="shared" si="8"/>
        <v>6000.737952313866</v>
      </c>
      <c r="L53" s="14">
        <f t="shared" si="9"/>
        <v>6000.737952313866</v>
      </c>
      <c r="M53" s="14">
        <f t="shared" si="10"/>
        <v>7594.632788112617</v>
      </c>
      <c r="N53" s="14">
        <f t="shared" si="11"/>
        <v>7594.632788112617</v>
      </c>
    </row>
    <row r="54" ht="6.75" customHeight="1"/>
    <row r="55" ht="11.25">
      <c r="A55" s="1" t="s">
        <v>79</v>
      </c>
    </row>
  </sheetData>
  <printOptions horizontalCentered="1" verticalCentered="1"/>
  <pageMargins left="0.5" right="0.5" top="0.5" bottom="0.27" header="0.5" footer="0.45"/>
  <pageSetup fitToHeight="1" fitToWidth="1" horizontalDpi="600" verticalDpi="600" orientation="landscape" scale="80" r:id="rId3"/>
  <headerFooter alignWithMargins="0">
    <oddFooter>&amp;LSHEEO SHEF data for higheredinfo.org&amp;C&amp;D&amp;RFiscal Year = 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N55"/>
  <sheetViews>
    <sheetView workbookViewId="0" topLeftCell="A1">
      <pane xSplit="1" ySplit="2" topLeftCell="B39" activePane="bottomRight" state="frozen"/>
      <selection pane="topLeft" activeCell="J1" sqref="J1:J16384"/>
      <selection pane="topRight" activeCell="J1" sqref="J1:J16384"/>
      <selection pane="bottomLeft" activeCell="J1" sqref="J1:J16384"/>
      <selection pane="bottomRight" activeCell="F18" sqref="F18"/>
    </sheetView>
  </sheetViews>
  <sheetFormatPr defaultColWidth="9.140625" defaultRowHeight="12.75"/>
  <cols>
    <col min="1" max="1" width="15.57421875" style="1" bestFit="1" customWidth="1"/>
    <col min="2" max="2" width="16.57421875" style="4" customWidth="1"/>
    <col min="3" max="3" width="15.8515625" style="4" customWidth="1"/>
    <col min="4" max="4" width="12.8515625" style="4" bestFit="1" customWidth="1"/>
    <col min="5" max="5" width="15.00390625" style="4" bestFit="1" customWidth="1"/>
    <col min="6" max="6" width="9.00390625" style="4" bestFit="1" customWidth="1"/>
    <col min="7" max="7" width="14.7109375" style="4" bestFit="1" customWidth="1"/>
    <col min="8" max="8" width="4.8515625" style="19" bestFit="1" customWidth="1"/>
    <col min="9" max="9" width="5.57421875" style="19" bestFit="1" customWidth="1"/>
    <col min="10" max="10" width="6.8515625" style="35" customWidth="1"/>
    <col min="11" max="16384" width="9.140625" style="1" customWidth="1"/>
  </cols>
  <sheetData>
    <row r="1" spans="1:10" s="24" customFormat="1" ht="12.75">
      <c r="A1" s="21" t="s">
        <v>74</v>
      </c>
      <c r="B1" s="21"/>
      <c r="C1" s="21"/>
      <c r="D1" s="22"/>
      <c r="E1" s="22"/>
      <c r="F1" s="22"/>
      <c r="G1" s="22"/>
      <c r="H1" s="23"/>
      <c r="I1" s="23"/>
      <c r="J1" s="31"/>
    </row>
    <row r="2" spans="1:14" s="5" customFormat="1" ht="45">
      <c r="A2" s="15" t="s">
        <v>60</v>
      </c>
      <c r="B2" s="9" t="s">
        <v>55</v>
      </c>
      <c r="C2" s="9" t="s">
        <v>56</v>
      </c>
      <c r="D2" s="9" t="s">
        <v>57</v>
      </c>
      <c r="E2" s="9" t="s">
        <v>62</v>
      </c>
      <c r="F2" s="27" t="s">
        <v>54</v>
      </c>
      <c r="G2" s="27" t="s">
        <v>63</v>
      </c>
      <c r="H2" s="28" t="s">
        <v>1</v>
      </c>
      <c r="I2" s="28" t="s">
        <v>2</v>
      </c>
      <c r="J2" s="32" t="s">
        <v>0</v>
      </c>
      <c r="K2" s="29" t="s">
        <v>58</v>
      </c>
      <c r="L2" s="29" t="s">
        <v>59</v>
      </c>
      <c r="M2" s="30" t="s">
        <v>82</v>
      </c>
      <c r="N2" s="29" t="s">
        <v>61</v>
      </c>
    </row>
    <row r="3" spans="1:14" ht="11.25">
      <c r="A3" s="2" t="s">
        <v>3</v>
      </c>
      <c r="B3" s="3">
        <v>1076060593</v>
      </c>
      <c r="C3" s="3">
        <v>2776875</v>
      </c>
      <c r="D3" s="3">
        <v>275746707</v>
      </c>
      <c r="E3" s="3">
        <f aca="true" t="shared" si="0" ref="E3:E34">B3+C3-D3</f>
        <v>803090761</v>
      </c>
      <c r="F3" s="3">
        <v>165833</v>
      </c>
      <c r="G3" s="3">
        <f>E3/F3</f>
        <v>4842.768091996165</v>
      </c>
      <c r="H3" s="17">
        <v>1.0491295383570867</v>
      </c>
      <c r="I3" s="17">
        <v>0.9045487059321726</v>
      </c>
      <c r="J3" s="33">
        <f>J$53</f>
        <v>0.825229879666195</v>
      </c>
      <c r="K3" s="7">
        <f aca="true" t="shared" si="1" ref="K3:K34">G3/H3</f>
        <v>4615.986791850157</v>
      </c>
      <c r="L3" s="7">
        <f aca="true" t="shared" si="2" ref="L3:L34">G3/I3</f>
        <v>5353.794726847244</v>
      </c>
      <c r="M3" s="6">
        <f aca="true" t="shared" si="3" ref="M3:M34">G3/J3</f>
        <v>5868.386750556175</v>
      </c>
      <c r="N3" s="7">
        <f aca="true" t="shared" si="4" ref="N3:N34">((G3/J3)/H3)/I3</f>
        <v>6183.831631204676</v>
      </c>
    </row>
    <row r="4" spans="1:14" ht="11.25">
      <c r="A4" s="2" t="s">
        <v>4</v>
      </c>
      <c r="B4" s="3">
        <v>190649900</v>
      </c>
      <c r="C4" s="3">
        <v>714731</v>
      </c>
      <c r="D4" s="3">
        <v>18076677</v>
      </c>
      <c r="E4" s="3">
        <f t="shared" si="0"/>
        <v>173287954</v>
      </c>
      <c r="F4" s="3">
        <v>16079</v>
      </c>
      <c r="G4" s="3">
        <f aca="true" t="shared" si="5" ref="G4:G53">E4/F4</f>
        <v>10777.284283848498</v>
      </c>
      <c r="H4" s="17">
        <v>0.9761630702110988</v>
      </c>
      <c r="I4" s="17">
        <v>1.1885591527619195</v>
      </c>
      <c r="J4" s="33">
        <f aca="true" t="shared" si="6" ref="J4:J52">J$53</f>
        <v>0.825229879666195</v>
      </c>
      <c r="K4" s="7">
        <f t="shared" si="1"/>
        <v>11040.454830480188</v>
      </c>
      <c r="L4" s="7">
        <f t="shared" si="2"/>
        <v>9067.520332332419</v>
      </c>
      <c r="M4" s="6">
        <f t="shared" si="3"/>
        <v>13059.735898326782</v>
      </c>
      <c r="N4" s="7">
        <f t="shared" si="4"/>
        <v>11256.18494348897</v>
      </c>
    </row>
    <row r="5" spans="1:14" ht="11.25">
      <c r="A5" s="2" t="s">
        <v>5</v>
      </c>
      <c r="B5" s="3">
        <v>895266600</v>
      </c>
      <c r="C5" s="3">
        <v>309521400</v>
      </c>
      <c r="D5" s="3">
        <v>132732800</v>
      </c>
      <c r="E5" s="3">
        <f t="shared" si="0"/>
        <v>1072055200</v>
      </c>
      <c r="F5" s="3">
        <v>185747</v>
      </c>
      <c r="G5" s="3">
        <f t="shared" si="5"/>
        <v>5771.588235610804</v>
      </c>
      <c r="H5" s="17">
        <v>1.044942083136529</v>
      </c>
      <c r="I5" s="17">
        <v>0.9521128097088362</v>
      </c>
      <c r="J5" s="33">
        <f t="shared" si="6"/>
        <v>0.825229879666195</v>
      </c>
      <c r="K5" s="7">
        <f t="shared" si="1"/>
        <v>5523.357063280134</v>
      </c>
      <c r="L5" s="7">
        <f t="shared" si="2"/>
        <v>6061.874366941668</v>
      </c>
      <c r="M5" s="6">
        <f t="shared" si="3"/>
        <v>6993.915729209185</v>
      </c>
      <c r="N5" s="7">
        <f t="shared" si="4"/>
        <v>7029.7481639464195</v>
      </c>
    </row>
    <row r="6" spans="1:14" ht="11.25">
      <c r="A6" s="2" t="s">
        <v>6</v>
      </c>
      <c r="B6" s="3">
        <v>592975978</v>
      </c>
      <c r="C6" s="3">
        <v>4180560</v>
      </c>
      <c r="D6" s="3">
        <v>145717053</v>
      </c>
      <c r="E6" s="3">
        <f t="shared" si="0"/>
        <v>451439485</v>
      </c>
      <c r="F6" s="3">
        <v>87337</v>
      </c>
      <c r="G6" s="3">
        <f t="shared" si="5"/>
        <v>5168.937391941559</v>
      </c>
      <c r="H6" s="17">
        <v>0.9649782215007485</v>
      </c>
      <c r="I6" s="17">
        <v>0.8913602130374894</v>
      </c>
      <c r="J6" s="33">
        <f t="shared" si="6"/>
        <v>0.825229879666195</v>
      </c>
      <c r="K6" s="7">
        <f t="shared" si="1"/>
        <v>5356.532693455766</v>
      </c>
      <c r="L6" s="7">
        <f t="shared" si="2"/>
        <v>5798.932144758139</v>
      </c>
      <c r="M6" s="6">
        <f t="shared" si="3"/>
        <v>6263.633345453259</v>
      </c>
      <c r="N6" s="7">
        <f t="shared" si="4"/>
        <v>7282.082094873692</v>
      </c>
    </row>
    <row r="7" spans="1:14" ht="11.25">
      <c r="A7" s="2" t="s">
        <v>7</v>
      </c>
      <c r="B7" s="3">
        <v>8895583000</v>
      </c>
      <c r="C7" s="3">
        <v>1694472000</v>
      </c>
      <c r="D7" s="3">
        <v>1036527000</v>
      </c>
      <c r="E7" s="3">
        <f t="shared" si="0"/>
        <v>9553528000</v>
      </c>
      <c r="F7" s="3">
        <v>1486594</v>
      </c>
      <c r="G7" s="3">
        <f t="shared" si="5"/>
        <v>6426.45402847045</v>
      </c>
      <c r="H7" s="17">
        <v>0.8965734126839575</v>
      </c>
      <c r="I7" s="17">
        <v>1.0587570684646086</v>
      </c>
      <c r="J7" s="33">
        <f t="shared" si="6"/>
        <v>0.825229879666195</v>
      </c>
      <c r="K7" s="7">
        <f t="shared" si="1"/>
        <v>7167.79455820845</v>
      </c>
      <c r="L7" s="7">
        <f t="shared" si="2"/>
        <v>6069.809798568791</v>
      </c>
      <c r="M7" s="6">
        <f t="shared" si="3"/>
        <v>7787.471329891674</v>
      </c>
      <c r="N7" s="7">
        <f t="shared" si="4"/>
        <v>8203.785224808906</v>
      </c>
    </row>
    <row r="8" spans="1:14" ht="11.25">
      <c r="A8" s="2" t="s">
        <v>8</v>
      </c>
      <c r="B8" s="3">
        <v>706087616</v>
      </c>
      <c r="C8" s="3">
        <v>39634053</v>
      </c>
      <c r="D8" s="3">
        <v>108768939</v>
      </c>
      <c r="E8" s="3">
        <f t="shared" si="0"/>
        <v>636952730</v>
      </c>
      <c r="F8" s="3">
        <v>141492</v>
      </c>
      <c r="G8" s="3">
        <f t="shared" si="5"/>
        <v>4501.687233200463</v>
      </c>
      <c r="H8" s="17">
        <v>1.0519600941340435</v>
      </c>
      <c r="I8" s="17">
        <v>1.0277438983128697</v>
      </c>
      <c r="J8" s="33">
        <f t="shared" si="6"/>
        <v>0.825229879666195</v>
      </c>
      <c r="K8" s="7">
        <f t="shared" si="1"/>
        <v>4279.332703115681</v>
      </c>
      <c r="L8" s="7">
        <f t="shared" si="2"/>
        <v>4380.164397560882</v>
      </c>
      <c r="M8" s="6">
        <f t="shared" si="3"/>
        <v>5455.0705738156175</v>
      </c>
      <c r="N8" s="7">
        <f t="shared" si="4"/>
        <v>5045.63930630705</v>
      </c>
    </row>
    <row r="9" spans="1:14" ht="11.25">
      <c r="A9" s="2" t="s">
        <v>9</v>
      </c>
      <c r="B9" s="3">
        <v>684570674</v>
      </c>
      <c r="C9" s="3">
        <v>0</v>
      </c>
      <c r="D9" s="3">
        <v>100795615</v>
      </c>
      <c r="E9" s="3">
        <f t="shared" si="0"/>
        <v>583775059</v>
      </c>
      <c r="F9" s="3">
        <v>60976</v>
      </c>
      <c r="G9" s="3">
        <f t="shared" si="5"/>
        <v>9573.849694961953</v>
      </c>
      <c r="H9" s="17">
        <v>1.010830335028542</v>
      </c>
      <c r="I9" s="17">
        <v>1.1778658931262418</v>
      </c>
      <c r="J9" s="33">
        <f t="shared" si="6"/>
        <v>0.825229879666195</v>
      </c>
      <c r="K9" s="7">
        <f t="shared" si="1"/>
        <v>9471.272639133475</v>
      </c>
      <c r="L9" s="7">
        <f t="shared" si="2"/>
        <v>8128.132201494897</v>
      </c>
      <c r="M9" s="6">
        <f t="shared" si="3"/>
        <v>11601.43365002073</v>
      </c>
      <c r="N9" s="7">
        <f t="shared" si="4"/>
        <v>9744.006110786106</v>
      </c>
    </row>
    <row r="10" spans="1:14" ht="11.25">
      <c r="A10" s="2" t="s">
        <v>10</v>
      </c>
      <c r="B10" s="3">
        <v>184700000</v>
      </c>
      <c r="C10" s="3">
        <v>0</v>
      </c>
      <c r="D10" s="3">
        <v>8611700</v>
      </c>
      <c r="E10" s="3">
        <f t="shared" si="0"/>
        <v>176088300</v>
      </c>
      <c r="F10" s="3">
        <v>28944</v>
      </c>
      <c r="G10" s="3">
        <f t="shared" si="5"/>
        <v>6083.758291873964</v>
      </c>
      <c r="H10" s="17">
        <v>1.1929895378896775</v>
      </c>
      <c r="I10" s="17">
        <v>0.9945860147693857</v>
      </c>
      <c r="J10" s="33">
        <f t="shared" si="6"/>
        <v>0.825229879666195</v>
      </c>
      <c r="K10" s="7">
        <f t="shared" si="1"/>
        <v>5099.590649081252</v>
      </c>
      <c r="L10" s="7">
        <f t="shared" si="2"/>
        <v>6116.8749625788805</v>
      </c>
      <c r="M10" s="6">
        <f t="shared" si="3"/>
        <v>7372.198270783458</v>
      </c>
      <c r="N10" s="7">
        <f t="shared" si="4"/>
        <v>6213.238484020029</v>
      </c>
    </row>
    <row r="11" spans="1:14" ht="11.25">
      <c r="A11" s="2" t="s">
        <v>11</v>
      </c>
      <c r="B11" s="3">
        <v>2747376346</v>
      </c>
      <c r="C11" s="3">
        <v>0</v>
      </c>
      <c r="D11" s="3">
        <v>323284870</v>
      </c>
      <c r="E11" s="3">
        <f t="shared" si="0"/>
        <v>2424091476</v>
      </c>
      <c r="F11" s="3">
        <v>420957</v>
      </c>
      <c r="G11" s="3">
        <f t="shared" si="5"/>
        <v>5758.525160527085</v>
      </c>
      <c r="H11" s="17">
        <v>1.0226478840447901</v>
      </c>
      <c r="I11" s="17">
        <v>0.9231677485771365</v>
      </c>
      <c r="J11" s="33">
        <f t="shared" si="6"/>
        <v>0.825229879666195</v>
      </c>
      <c r="K11" s="7">
        <f t="shared" si="1"/>
        <v>5630.995037853002</v>
      </c>
      <c r="L11" s="7">
        <f t="shared" si="2"/>
        <v>6237.788494455755</v>
      </c>
      <c r="M11" s="6">
        <f t="shared" si="3"/>
        <v>6978.086109601854</v>
      </c>
      <c r="N11" s="7">
        <f t="shared" si="4"/>
        <v>7391.448861026652</v>
      </c>
    </row>
    <row r="12" spans="1:14" ht="11.25">
      <c r="A12" s="2" t="s">
        <v>12</v>
      </c>
      <c r="B12" s="3">
        <v>2240837869</v>
      </c>
      <c r="C12" s="3">
        <v>6000000</v>
      </c>
      <c r="D12" s="3">
        <v>314820456</v>
      </c>
      <c r="E12" s="3">
        <f t="shared" si="0"/>
        <v>1932017413</v>
      </c>
      <c r="F12" s="3">
        <v>234998</v>
      </c>
      <c r="G12" s="3">
        <f t="shared" si="5"/>
        <v>8221.42066315458</v>
      </c>
      <c r="H12" s="17">
        <v>1.0060202468980992</v>
      </c>
      <c r="I12" s="17">
        <v>0.9368835888928678</v>
      </c>
      <c r="J12" s="33">
        <f t="shared" si="6"/>
        <v>0.825229879666195</v>
      </c>
      <c r="K12" s="7">
        <f t="shared" si="1"/>
        <v>8172.2218697923845</v>
      </c>
      <c r="L12" s="7">
        <f t="shared" si="2"/>
        <v>8775.28516949473</v>
      </c>
      <c r="M12" s="6">
        <f t="shared" si="3"/>
        <v>9962.58238550468</v>
      </c>
      <c r="N12" s="7">
        <f t="shared" si="4"/>
        <v>10570.111606205553</v>
      </c>
    </row>
    <row r="13" spans="1:14" ht="11.25">
      <c r="A13" s="2" t="s">
        <v>13</v>
      </c>
      <c r="B13" s="3">
        <v>339025000</v>
      </c>
      <c r="C13" s="3">
        <v>0</v>
      </c>
      <c r="D13" s="3">
        <v>71213000</v>
      </c>
      <c r="E13" s="3">
        <f t="shared" si="0"/>
        <v>267812000</v>
      </c>
      <c r="F13" s="3">
        <v>31810</v>
      </c>
      <c r="G13" s="3">
        <f t="shared" si="5"/>
        <v>8419.113486325055</v>
      </c>
      <c r="H13" s="17">
        <v>1.0588336505471279</v>
      </c>
      <c r="I13" s="17">
        <v>1.1885591527619195</v>
      </c>
      <c r="J13" s="33">
        <f t="shared" si="6"/>
        <v>0.825229879666195</v>
      </c>
      <c r="K13" s="7">
        <f t="shared" si="1"/>
        <v>7951.308953936884</v>
      </c>
      <c r="L13" s="7">
        <f t="shared" si="2"/>
        <v>7083.461909961405</v>
      </c>
      <c r="M13" s="6">
        <f t="shared" si="3"/>
        <v>10202.143298217197</v>
      </c>
      <c r="N13" s="7">
        <f t="shared" si="4"/>
        <v>8106.6772612701</v>
      </c>
    </row>
    <row r="14" spans="1:14" ht="11.25">
      <c r="A14" s="2" t="s">
        <v>14</v>
      </c>
      <c r="B14" s="3">
        <v>310800125</v>
      </c>
      <c r="C14" s="3">
        <v>8000000</v>
      </c>
      <c r="D14" s="3">
        <v>32267100</v>
      </c>
      <c r="E14" s="3">
        <f t="shared" si="0"/>
        <v>286533025</v>
      </c>
      <c r="F14" s="3">
        <v>43352</v>
      </c>
      <c r="G14" s="3">
        <f t="shared" si="5"/>
        <v>6609.453427754198</v>
      </c>
      <c r="H14" s="17">
        <v>1.0513626683438795</v>
      </c>
      <c r="I14" s="17">
        <v>0.9471555767381681</v>
      </c>
      <c r="J14" s="33">
        <f t="shared" si="6"/>
        <v>0.825229879666195</v>
      </c>
      <c r="K14" s="7">
        <f t="shared" si="1"/>
        <v>6286.558983652612</v>
      </c>
      <c r="L14" s="7">
        <f t="shared" si="2"/>
        <v>6978.213072994783</v>
      </c>
      <c r="M14" s="6">
        <f t="shared" si="3"/>
        <v>8009.226993123078</v>
      </c>
      <c r="N14" s="7">
        <f t="shared" si="4"/>
        <v>8042.975200471466</v>
      </c>
    </row>
    <row r="15" spans="1:14" ht="11.25">
      <c r="A15" s="2" t="s">
        <v>15</v>
      </c>
      <c r="B15" s="3">
        <v>2456747406</v>
      </c>
      <c r="C15" s="3">
        <v>545510797</v>
      </c>
      <c r="D15" s="3">
        <v>462463796</v>
      </c>
      <c r="E15" s="3">
        <f t="shared" si="0"/>
        <v>2539794407</v>
      </c>
      <c r="F15" s="3">
        <v>340301</v>
      </c>
      <c r="G15" s="3">
        <f t="shared" si="5"/>
        <v>7463.376266893133</v>
      </c>
      <c r="H15" s="17">
        <v>0.9764617952005408</v>
      </c>
      <c r="I15" s="17">
        <v>1.0518929823341228</v>
      </c>
      <c r="J15" s="33">
        <f t="shared" si="6"/>
        <v>0.825229879666195</v>
      </c>
      <c r="K15" s="7">
        <f t="shared" si="1"/>
        <v>7643.285486003416</v>
      </c>
      <c r="L15" s="7">
        <f t="shared" si="2"/>
        <v>7095.185909817649</v>
      </c>
      <c r="M15" s="6">
        <f t="shared" si="3"/>
        <v>9043.996649651202</v>
      </c>
      <c r="N15" s="7">
        <f t="shared" si="4"/>
        <v>8805.085535226268</v>
      </c>
    </row>
    <row r="16" spans="1:14" ht="11.25">
      <c r="A16" s="2" t="s">
        <v>16</v>
      </c>
      <c r="B16" s="3">
        <v>1231431000</v>
      </c>
      <c r="C16" s="3">
        <v>0</v>
      </c>
      <c r="D16" s="3">
        <v>169073000</v>
      </c>
      <c r="E16" s="3">
        <f t="shared" si="0"/>
        <v>1062358000</v>
      </c>
      <c r="F16" s="3">
        <v>192803</v>
      </c>
      <c r="G16" s="3">
        <f t="shared" si="5"/>
        <v>5510.069864058132</v>
      </c>
      <c r="H16" s="17">
        <v>1.1264171586351936</v>
      </c>
      <c r="I16" s="17">
        <v>1.0051176005128</v>
      </c>
      <c r="J16" s="33">
        <f t="shared" si="6"/>
        <v>0.825229879666195</v>
      </c>
      <c r="K16" s="7">
        <f t="shared" si="1"/>
        <v>4891.677849380709</v>
      </c>
      <c r="L16" s="7">
        <f t="shared" si="2"/>
        <v>5482.015100767268</v>
      </c>
      <c r="M16" s="6">
        <f t="shared" si="3"/>
        <v>6677.012066367437</v>
      </c>
      <c r="N16" s="7">
        <f t="shared" si="4"/>
        <v>5897.473875068089</v>
      </c>
    </row>
    <row r="17" spans="1:14" ht="11.25">
      <c r="A17" s="2" t="s">
        <v>17</v>
      </c>
      <c r="B17" s="3">
        <v>800212979</v>
      </c>
      <c r="C17" s="3">
        <v>33962198</v>
      </c>
      <c r="D17" s="3">
        <v>127502423</v>
      </c>
      <c r="E17" s="3">
        <f t="shared" si="0"/>
        <v>706672754</v>
      </c>
      <c r="F17" s="3">
        <v>105545</v>
      </c>
      <c r="G17" s="3">
        <f t="shared" si="5"/>
        <v>6695.4640579847455</v>
      </c>
      <c r="H17" s="17">
        <v>1.0743992186448994</v>
      </c>
      <c r="I17" s="17">
        <v>0.9987359233588415</v>
      </c>
      <c r="J17" s="33">
        <f t="shared" si="6"/>
        <v>0.825229879666195</v>
      </c>
      <c r="K17" s="7">
        <f t="shared" si="1"/>
        <v>6231.821414045228</v>
      </c>
      <c r="L17" s="7">
        <f t="shared" si="2"/>
        <v>6703.938349856566</v>
      </c>
      <c r="M17" s="6">
        <f t="shared" si="3"/>
        <v>8113.453260675748</v>
      </c>
      <c r="N17" s="7">
        <f t="shared" si="4"/>
        <v>7561.176634585083</v>
      </c>
    </row>
    <row r="18" spans="1:14" ht="11.25">
      <c r="A18" s="2" t="s">
        <v>18</v>
      </c>
      <c r="B18" s="3">
        <v>676662130</v>
      </c>
      <c r="C18" s="3">
        <v>145291000</v>
      </c>
      <c r="D18" s="3">
        <v>174241812</v>
      </c>
      <c r="E18" s="3">
        <f t="shared" si="0"/>
        <v>647711318</v>
      </c>
      <c r="F18" s="3">
        <v>100476</v>
      </c>
      <c r="G18" s="3">
        <f t="shared" si="5"/>
        <v>6446.428181854373</v>
      </c>
      <c r="H18" s="17">
        <v>1.059716408504016</v>
      </c>
      <c r="I18" s="17">
        <v>1.0032956078575184</v>
      </c>
      <c r="J18" s="33">
        <f t="shared" si="6"/>
        <v>0.825229879666195</v>
      </c>
      <c r="K18" s="7">
        <f t="shared" si="1"/>
        <v>6083.163504993461</v>
      </c>
      <c r="L18" s="7">
        <f t="shared" si="2"/>
        <v>6425.253067359041</v>
      </c>
      <c r="M18" s="6">
        <f t="shared" si="3"/>
        <v>7811.675680553339</v>
      </c>
      <c r="N18" s="7">
        <f t="shared" si="4"/>
        <v>7347.263817452913</v>
      </c>
    </row>
    <row r="19" spans="1:14" ht="11.25">
      <c r="A19" s="2" t="s">
        <v>19</v>
      </c>
      <c r="B19" s="3">
        <v>993133400</v>
      </c>
      <c r="C19" s="3">
        <v>0</v>
      </c>
      <c r="D19" s="3">
        <v>156615000</v>
      </c>
      <c r="E19" s="3">
        <f t="shared" si="0"/>
        <v>836518400</v>
      </c>
      <c r="F19" s="3">
        <v>119500</v>
      </c>
      <c r="G19" s="3">
        <f t="shared" si="5"/>
        <v>7000.153974895397</v>
      </c>
      <c r="H19" s="17">
        <v>1.0171552612201553</v>
      </c>
      <c r="I19" s="17">
        <v>0.9078969335729842</v>
      </c>
      <c r="J19" s="33">
        <f t="shared" si="6"/>
        <v>0.825229879666195</v>
      </c>
      <c r="K19" s="7">
        <f t="shared" si="1"/>
        <v>6882.089924500001</v>
      </c>
      <c r="L19" s="7">
        <f t="shared" si="2"/>
        <v>7710.29586733665</v>
      </c>
      <c r="M19" s="6">
        <f t="shared" si="3"/>
        <v>8482.671492368836</v>
      </c>
      <c r="N19" s="7">
        <f t="shared" si="4"/>
        <v>9185.627915332761</v>
      </c>
    </row>
    <row r="20" spans="1:14" ht="11.25">
      <c r="A20" s="2" t="s">
        <v>20</v>
      </c>
      <c r="B20" s="3">
        <v>995020964</v>
      </c>
      <c r="C20" s="3">
        <v>0</v>
      </c>
      <c r="D20" s="3">
        <v>205768675</v>
      </c>
      <c r="E20" s="3">
        <f t="shared" si="0"/>
        <v>789252289</v>
      </c>
      <c r="F20" s="3">
        <v>168121</v>
      </c>
      <c r="G20" s="3">
        <f t="shared" si="5"/>
        <v>4694.5490985659135</v>
      </c>
      <c r="H20" s="17">
        <v>1.0254137507432581</v>
      </c>
      <c r="I20" s="17">
        <v>0.9036703161038118</v>
      </c>
      <c r="J20" s="33">
        <f t="shared" si="6"/>
        <v>0.825229879666195</v>
      </c>
      <c r="K20" s="7">
        <f t="shared" si="1"/>
        <v>4578.199868261108</v>
      </c>
      <c r="L20" s="7">
        <f t="shared" si="2"/>
        <v>5194.9798670012015</v>
      </c>
      <c r="M20" s="6">
        <f t="shared" si="3"/>
        <v>5688.77741128915</v>
      </c>
      <c r="N20" s="7">
        <f t="shared" si="4"/>
        <v>6139.171806487932</v>
      </c>
    </row>
    <row r="21" spans="1:14" ht="11.25">
      <c r="A21" s="2" t="s">
        <v>21</v>
      </c>
      <c r="B21" s="3">
        <v>217345713</v>
      </c>
      <c r="C21" s="3">
        <v>0</v>
      </c>
      <c r="D21" s="3">
        <v>23285644</v>
      </c>
      <c r="E21" s="3">
        <f t="shared" si="0"/>
        <v>194060069</v>
      </c>
      <c r="F21" s="3">
        <v>29287</v>
      </c>
      <c r="G21" s="3">
        <f t="shared" si="5"/>
        <v>6626.150476320552</v>
      </c>
      <c r="H21" s="17">
        <v>1.023845662474255</v>
      </c>
      <c r="I21" s="17">
        <v>1.0797412318954895</v>
      </c>
      <c r="J21" s="33">
        <f t="shared" si="6"/>
        <v>0.825229879666195</v>
      </c>
      <c r="K21" s="7">
        <f t="shared" si="1"/>
        <v>6471.8255096257435</v>
      </c>
      <c r="L21" s="7">
        <f t="shared" si="2"/>
        <v>6136.7948917615395</v>
      </c>
      <c r="M21" s="6">
        <f t="shared" si="3"/>
        <v>8029.460202047975</v>
      </c>
      <c r="N21" s="7">
        <f t="shared" si="4"/>
        <v>7263.269673423576</v>
      </c>
    </row>
    <row r="22" spans="1:14" ht="11.25">
      <c r="A22" s="2" t="s">
        <v>22</v>
      </c>
      <c r="B22" s="3">
        <v>1233033099</v>
      </c>
      <c r="C22" s="3">
        <v>185333855</v>
      </c>
      <c r="D22" s="3">
        <v>163115577</v>
      </c>
      <c r="E22" s="3">
        <f t="shared" si="0"/>
        <v>1255251377</v>
      </c>
      <c r="F22" s="3">
        <v>175085</v>
      </c>
      <c r="G22" s="3">
        <f t="shared" si="5"/>
        <v>7169.382739812091</v>
      </c>
      <c r="H22" s="17">
        <v>0.9868089633856959</v>
      </c>
      <c r="I22" s="17">
        <v>0.9971678851691064</v>
      </c>
      <c r="J22" s="33">
        <f t="shared" si="6"/>
        <v>0.825229879666195</v>
      </c>
      <c r="K22" s="7">
        <f t="shared" si="1"/>
        <v>7265.218503097368</v>
      </c>
      <c r="L22" s="7">
        <f t="shared" si="2"/>
        <v>7189.744923038972</v>
      </c>
      <c r="M22" s="6">
        <f t="shared" si="3"/>
        <v>8687.74012728684</v>
      </c>
      <c r="N22" s="7">
        <f t="shared" si="4"/>
        <v>8828.876722238556</v>
      </c>
    </row>
    <row r="23" spans="1:14" ht="11.25">
      <c r="A23" s="2" t="s">
        <v>23</v>
      </c>
      <c r="B23" s="3">
        <v>1076300000</v>
      </c>
      <c r="C23" s="3">
        <v>0</v>
      </c>
      <c r="D23" s="3">
        <v>36500000</v>
      </c>
      <c r="E23" s="3">
        <f t="shared" si="0"/>
        <v>1039800000</v>
      </c>
      <c r="F23" s="3">
        <v>119717</v>
      </c>
      <c r="G23" s="3">
        <f t="shared" si="5"/>
        <v>8685.483264699249</v>
      </c>
      <c r="H23" s="17">
        <v>0.968666719560878</v>
      </c>
      <c r="I23" s="17">
        <v>1.1885591527619195</v>
      </c>
      <c r="J23" s="33">
        <f t="shared" si="6"/>
        <v>0.825229879666195</v>
      </c>
      <c r="K23" s="7">
        <f t="shared" si="1"/>
        <v>8966.430960523354</v>
      </c>
      <c r="L23" s="7">
        <f t="shared" si="2"/>
        <v>7307.573413166959</v>
      </c>
      <c r="M23" s="6">
        <f t="shared" si="3"/>
        <v>10524.925816079905</v>
      </c>
      <c r="N23" s="7">
        <f t="shared" si="4"/>
        <v>9141.63471744276</v>
      </c>
    </row>
    <row r="24" spans="1:14" ht="11.25">
      <c r="A24" s="2" t="s">
        <v>24</v>
      </c>
      <c r="B24" s="3">
        <v>2124200000</v>
      </c>
      <c r="C24" s="3">
        <v>339700000</v>
      </c>
      <c r="D24" s="3">
        <v>235000000</v>
      </c>
      <c r="E24" s="3">
        <f t="shared" si="0"/>
        <v>2228900000</v>
      </c>
      <c r="F24" s="3">
        <v>333584</v>
      </c>
      <c r="G24" s="3">
        <f t="shared" si="5"/>
        <v>6681.675380114154</v>
      </c>
      <c r="H24" s="17">
        <v>1.0664304975239391</v>
      </c>
      <c r="I24" s="17">
        <v>1.0295781184053814</v>
      </c>
      <c r="J24" s="33">
        <f t="shared" si="6"/>
        <v>0.825229879666195</v>
      </c>
      <c r="K24" s="7">
        <f t="shared" si="1"/>
        <v>6265.457894938122</v>
      </c>
      <c r="L24" s="7">
        <f t="shared" si="2"/>
        <v>6489.721625458382</v>
      </c>
      <c r="M24" s="6">
        <f t="shared" si="3"/>
        <v>8096.744367541427</v>
      </c>
      <c r="N24" s="7">
        <f t="shared" si="4"/>
        <v>7374.2620657924945</v>
      </c>
    </row>
    <row r="25" spans="1:14" ht="11.25">
      <c r="A25" s="2" t="s">
        <v>25</v>
      </c>
      <c r="B25" s="3">
        <v>1315100000</v>
      </c>
      <c r="C25" s="3">
        <v>0</v>
      </c>
      <c r="D25" s="3">
        <v>180700000</v>
      </c>
      <c r="E25" s="3">
        <f t="shared" si="0"/>
        <v>1134400000</v>
      </c>
      <c r="F25" s="3">
        <v>167238</v>
      </c>
      <c r="G25" s="3">
        <f t="shared" si="5"/>
        <v>6783.147370812853</v>
      </c>
      <c r="H25" s="17">
        <v>0.9619068960632858</v>
      </c>
      <c r="I25" s="17">
        <v>1.0524301535081588</v>
      </c>
      <c r="J25" s="33">
        <f t="shared" si="6"/>
        <v>0.825229879666195</v>
      </c>
      <c r="K25" s="7">
        <f t="shared" si="1"/>
        <v>7051.771225025687</v>
      </c>
      <c r="L25" s="7">
        <f t="shared" si="2"/>
        <v>6445.223322613844</v>
      </c>
      <c r="M25" s="6">
        <f t="shared" si="3"/>
        <v>8219.706457498403</v>
      </c>
      <c r="N25" s="7">
        <f t="shared" si="4"/>
        <v>8119.51310870085</v>
      </c>
    </row>
    <row r="26" spans="1:14" ht="11.25">
      <c r="A26" s="2" t="s">
        <v>26</v>
      </c>
      <c r="B26" s="3">
        <v>786025734</v>
      </c>
      <c r="C26" s="3">
        <v>37783265</v>
      </c>
      <c r="D26" s="3">
        <v>240950000</v>
      </c>
      <c r="E26" s="3">
        <f t="shared" si="0"/>
        <v>582858999</v>
      </c>
      <c r="F26" s="3">
        <v>102490</v>
      </c>
      <c r="G26" s="3">
        <f t="shared" si="5"/>
        <v>5686.984086252317</v>
      </c>
      <c r="H26" s="17">
        <v>1.033280843641442</v>
      </c>
      <c r="I26" s="17">
        <v>0.8861224805666049</v>
      </c>
      <c r="J26" s="33">
        <f t="shared" si="6"/>
        <v>0.825229879666195</v>
      </c>
      <c r="K26" s="7">
        <f t="shared" si="1"/>
        <v>5503.812560978584</v>
      </c>
      <c r="L26" s="7">
        <f t="shared" si="2"/>
        <v>6417.830729918896</v>
      </c>
      <c r="M26" s="6">
        <f t="shared" si="3"/>
        <v>6891.393812052344</v>
      </c>
      <c r="N26" s="7">
        <f t="shared" si="4"/>
        <v>7526.532410183016</v>
      </c>
    </row>
    <row r="27" spans="1:14" ht="11.25">
      <c r="A27" s="2" t="s">
        <v>27</v>
      </c>
      <c r="B27" s="3">
        <v>987983197</v>
      </c>
      <c r="C27" s="3">
        <v>96922894</v>
      </c>
      <c r="D27" s="3">
        <v>32440165</v>
      </c>
      <c r="E27" s="3">
        <f t="shared" si="0"/>
        <v>1052465926</v>
      </c>
      <c r="F27" s="3">
        <v>156588</v>
      </c>
      <c r="G27" s="3">
        <f t="shared" si="5"/>
        <v>6721.242534549263</v>
      </c>
      <c r="H27" s="17">
        <v>0.9628612906991436</v>
      </c>
      <c r="I27" s="17">
        <v>1.0012640766411587</v>
      </c>
      <c r="J27" s="33">
        <f t="shared" si="6"/>
        <v>0.825229879666195</v>
      </c>
      <c r="K27" s="7">
        <f t="shared" si="1"/>
        <v>6980.48888191247</v>
      </c>
      <c r="L27" s="7">
        <f t="shared" si="2"/>
        <v>6712.757095107565</v>
      </c>
      <c r="M27" s="6">
        <f t="shared" si="3"/>
        <v>8144.691194734734</v>
      </c>
      <c r="N27" s="7">
        <f t="shared" si="4"/>
        <v>8448.162531103342</v>
      </c>
    </row>
    <row r="28" spans="1:14" ht="11.25">
      <c r="A28" s="2" t="s">
        <v>28</v>
      </c>
      <c r="B28" s="3">
        <v>141721881</v>
      </c>
      <c r="C28" s="3">
        <v>3100659</v>
      </c>
      <c r="D28" s="3">
        <v>14927602</v>
      </c>
      <c r="E28" s="3">
        <f t="shared" si="0"/>
        <v>129894938</v>
      </c>
      <c r="F28" s="3">
        <v>33660</v>
      </c>
      <c r="G28" s="3">
        <f t="shared" si="5"/>
        <v>3859.0296494355316</v>
      </c>
      <c r="H28" s="17">
        <v>1.036204651287259</v>
      </c>
      <c r="I28" s="17">
        <v>0.9408575059926201</v>
      </c>
      <c r="J28" s="33">
        <f t="shared" si="6"/>
        <v>0.825229879666195</v>
      </c>
      <c r="K28" s="7">
        <f t="shared" si="1"/>
        <v>3724.19641683863</v>
      </c>
      <c r="L28" s="7">
        <f t="shared" si="2"/>
        <v>4101.60903734747</v>
      </c>
      <c r="M28" s="6">
        <f t="shared" si="3"/>
        <v>4676.30868019043</v>
      </c>
      <c r="N28" s="7">
        <f t="shared" si="4"/>
        <v>4796.603053142923</v>
      </c>
    </row>
    <row r="29" spans="1:14" ht="11.25">
      <c r="A29" s="2" t="s">
        <v>29</v>
      </c>
      <c r="B29" s="3">
        <v>489500000</v>
      </c>
      <c r="C29" s="3">
        <v>19900000</v>
      </c>
      <c r="D29" s="3">
        <v>164000000</v>
      </c>
      <c r="E29" s="3">
        <f t="shared" si="0"/>
        <v>345400000</v>
      </c>
      <c r="F29" s="3">
        <v>65725</v>
      </c>
      <c r="G29" s="3">
        <f t="shared" si="5"/>
        <v>5255.230125523012</v>
      </c>
      <c r="H29" s="17">
        <v>1.018962474446862</v>
      </c>
      <c r="I29" s="17">
        <v>1.0148420708910233</v>
      </c>
      <c r="J29" s="33">
        <f t="shared" si="6"/>
        <v>0.825229879666195</v>
      </c>
      <c r="K29" s="7">
        <f t="shared" si="1"/>
        <v>5157.432444581224</v>
      </c>
      <c r="L29" s="7">
        <f t="shared" si="2"/>
        <v>5178.372355916386</v>
      </c>
      <c r="M29" s="6">
        <f t="shared" si="3"/>
        <v>6368.201461208299</v>
      </c>
      <c r="N29" s="7">
        <f t="shared" si="4"/>
        <v>6158.290061739046</v>
      </c>
    </row>
    <row r="30" spans="1:14" ht="11.25">
      <c r="A30" s="2" t="s">
        <v>30</v>
      </c>
      <c r="B30" s="3">
        <v>323510206</v>
      </c>
      <c r="C30" s="3">
        <v>0</v>
      </c>
      <c r="D30" s="3">
        <v>27382985</v>
      </c>
      <c r="E30" s="3">
        <f t="shared" si="0"/>
        <v>296127221</v>
      </c>
      <c r="F30" s="3">
        <v>48107</v>
      </c>
      <c r="G30" s="3">
        <f t="shared" si="5"/>
        <v>6155.5952564075915</v>
      </c>
      <c r="H30" s="17">
        <v>1.0104076360321832</v>
      </c>
      <c r="I30" s="17">
        <v>0.9986770853489229</v>
      </c>
      <c r="J30" s="33">
        <f t="shared" si="6"/>
        <v>0.825229879666195</v>
      </c>
      <c r="K30" s="7">
        <f t="shared" si="1"/>
        <v>6092.189960658141</v>
      </c>
      <c r="L30" s="7">
        <f t="shared" si="2"/>
        <v>6163.749370755731</v>
      </c>
      <c r="M30" s="6">
        <f t="shared" si="3"/>
        <v>7459.2491232837165</v>
      </c>
      <c r="N30" s="7">
        <f t="shared" si="4"/>
        <v>7392.194871284021</v>
      </c>
    </row>
    <row r="31" spans="1:14" ht="11.25">
      <c r="A31" s="2" t="s">
        <v>31</v>
      </c>
      <c r="B31" s="3">
        <v>107600000</v>
      </c>
      <c r="C31" s="3">
        <v>0</v>
      </c>
      <c r="D31" s="3">
        <v>4300000</v>
      </c>
      <c r="E31" s="3">
        <f t="shared" si="0"/>
        <v>103300000</v>
      </c>
      <c r="F31" s="3">
        <v>26506</v>
      </c>
      <c r="G31" s="3">
        <f t="shared" si="5"/>
        <v>3897.230815664378</v>
      </c>
      <c r="H31" s="17">
        <v>1.1161356651709058</v>
      </c>
      <c r="I31" s="17">
        <v>1.1352464813589846</v>
      </c>
      <c r="J31" s="33">
        <f t="shared" si="6"/>
        <v>0.825229879666195</v>
      </c>
      <c r="K31" s="7">
        <f t="shared" si="1"/>
        <v>3491.717841547177</v>
      </c>
      <c r="L31" s="7">
        <f t="shared" si="2"/>
        <v>3432.9380268142895</v>
      </c>
      <c r="M31" s="6">
        <f t="shared" si="3"/>
        <v>4722.600225334552</v>
      </c>
      <c r="N31" s="7">
        <f t="shared" si="4"/>
        <v>3727.125641962442</v>
      </c>
    </row>
    <row r="32" spans="1:14" ht="11.25">
      <c r="A32" s="2" t="s">
        <v>32</v>
      </c>
      <c r="B32" s="3">
        <v>1583805385</v>
      </c>
      <c r="C32" s="3">
        <v>172667101</v>
      </c>
      <c r="D32" s="3">
        <v>217345000</v>
      </c>
      <c r="E32" s="3">
        <f t="shared" si="0"/>
        <v>1539127486</v>
      </c>
      <c r="F32" s="3">
        <v>178671</v>
      </c>
      <c r="G32" s="3">
        <f t="shared" si="5"/>
        <v>8614.310582019465</v>
      </c>
      <c r="H32" s="17">
        <v>0.9422804397031774</v>
      </c>
      <c r="I32" s="17">
        <v>1.16685597421871</v>
      </c>
      <c r="J32" s="33">
        <f t="shared" si="6"/>
        <v>0.825229879666195</v>
      </c>
      <c r="K32" s="7">
        <f t="shared" si="1"/>
        <v>9141.981748801887</v>
      </c>
      <c r="L32" s="7">
        <f t="shared" si="2"/>
        <v>7382.496873949964</v>
      </c>
      <c r="M32" s="6">
        <f t="shared" si="3"/>
        <v>10438.679929408214</v>
      </c>
      <c r="N32" s="7">
        <f t="shared" si="4"/>
        <v>9493.97647890808</v>
      </c>
    </row>
    <row r="33" spans="1:14" ht="11.25">
      <c r="A33" s="2" t="s">
        <v>33</v>
      </c>
      <c r="B33" s="3">
        <v>470991600</v>
      </c>
      <c r="C33" s="3">
        <v>55099500</v>
      </c>
      <c r="D33" s="3">
        <v>96933700</v>
      </c>
      <c r="E33" s="3">
        <f t="shared" si="0"/>
        <v>429157400</v>
      </c>
      <c r="F33" s="3">
        <v>66847</v>
      </c>
      <c r="G33" s="3">
        <f t="shared" si="5"/>
        <v>6419.9949137582835</v>
      </c>
      <c r="H33" s="17">
        <v>1.0739930195080765</v>
      </c>
      <c r="I33" s="17">
        <v>0.943157622795998</v>
      </c>
      <c r="J33" s="33">
        <f t="shared" si="6"/>
        <v>0.825229879666195</v>
      </c>
      <c r="K33" s="7">
        <f t="shared" si="1"/>
        <v>5977.6877476343825</v>
      </c>
      <c r="L33" s="7">
        <f t="shared" si="2"/>
        <v>6806.916212717615</v>
      </c>
      <c r="M33" s="6">
        <f t="shared" si="3"/>
        <v>7779.644280882277</v>
      </c>
      <c r="N33" s="7">
        <f t="shared" si="4"/>
        <v>7680.226034519837</v>
      </c>
    </row>
    <row r="34" spans="1:14" ht="11.25">
      <c r="A34" s="2" t="s">
        <v>34</v>
      </c>
      <c r="B34" s="3">
        <v>2721921200</v>
      </c>
      <c r="C34" s="3">
        <v>442440000</v>
      </c>
      <c r="D34" s="3">
        <v>305403500</v>
      </c>
      <c r="E34" s="3">
        <f t="shared" si="0"/>
        <v>2858957700</v>
      </c>
      <c r="F34" s="3">
        <v>451855</v>
      </c>
      <c r="G34" s="3">
        <f t="shared" si="5"/>
        <v>6327.157384559206</v>
      </c>
      <c r="H34" s="17">
        <v>0.9367781173100569</v>
      </c>
      <c r="I34" s="17">
        <v>1.1244361727515324</v>
      </c>
      <c r="J34" s="33">
        <f t="shared" si="6"/>
        <v>0.825229879666195</v>
      </c>
      <c r="K34" s="7">
        <f t="shared" si="1"/>
        <v>6754.168642119369</v>
      </c>
      <c r="L34" s="7">
        <f t="shared" si="2"/>
        <v>5626.960015948654</v>
      </c>
      <c r="M34" s="6">
        <f t="shared" si="3"/>
        <v>7667.145289405344</v>
      </c>
      <c r="N34" s="7">
        <f t="shared" si="4"/>
        <v>7278.839572102299</v>
      </c>
    </row>
    <row r="35" spans="1:14" ht="11.25">
      <c r="A35" s="2" t="s">
        <v>35</v>
      </c>
      <c r="B35" s="3">
        <v>2291936000</v>
      </c>
      <c r="C35" s="3">
        <v>112714000</v>
      </c>
      <c r="D35" s="3">
        <v>430259000</v>
      </c>
      <c r="E35" s="3">
        <f aca="true" t="shared" si="7" ref="E35:E52">B35+C35-D35</f>
        <v>1974391000</v>
      </c>
      <c r="F35" s="3">
        <v>265950</v>
      </c>
      <c r="G35" s="3">
        <f t="shared" si="5"/>
        <v>7423.9180297048315</v>
      </c>
      <c r="H35" s="17">
        <v>0.9681872394344437</v>
      </c>
      <c r="I35" s="17">
        <v>0.9314718505844795</v>
      </c>
      <c r="J35" s="33">
        <f t="shared" si="6"/>
        <v>0.825229879666195</v>
      </c>
      <c r="K35" s="7">
        <f aca="true" t="shared" si="8" ref="K35:K53">G35/H35</f>
        <v>7667.853621001485</v>
      </c>
      <c r="L35" s="7">
        <f aca="true" t="shared" si="9" ref="L35:L53">G35/I35</f>
        <v>7970.093809111328</v>
      </c>
      <c r="M35" s="6">
        <f aca="true" t="shared" si="10" ref="M35:M53">G35/J35</f>
        <v>8996.181806586792</v>
      </c>
      <c r="N35" s="7">
        <f aca="true" t="shared" si="11" ref="N35:N53">((G35/J35)/H35)/I35</f>
        <v>9975.372781877026</v>
      </c>
    </row>
    <row r="36" spans="1:14" ht="11.25">
      <c r="A36" s="2" t="s">
        <v>36</v>
      </c>
      <c r="B36" s="3">
        <v>185532471</v>
      </c>
      <c r="C36" s="3">
        <v>0</v>
      </c>
      <c r="D36" s="3">
        <v>39369380</v>
      </c>
      <c r="E36" s="3">
        <f t="shared" si="7"/>
        <v>146163091</v>
      </c>
      <c r="F36" s="3">
        <v>31043</v>
      </c>
      <c r="G36" s="3">
        <f t="shared" si="5"/>
        <v>4708.4074026350545</v>
      </c>
      <c r="H36" s="17">
        <v>0.9940811753733537</v>
      </c>
      <c r="I36" s="17">
        <v>1.0038384224641224</v>
      </c>
      <c r="J36" s="33">
        <f t="shared" si="6"/>
        <v>0.825229879666195</v>
      </c>
      <c r="K36" s="7">
        <f t="shared" si="8"/>
        <v>4736.441569640112</v>
      </c>
      <c r="L36" s="7">
        <f t="shared" si="9"/>
        <v>4690.403651891831</v>
      </c>
      <c r="M36" s="6">
        <f t="shared" si="10"/>
        <v>5705.570676306101</v>
      </c>
      <c r="N36" s="7">
        <f t="shared" si="11"/>
        <v>5717.5954720528625</v>
      </c>
    </row>
    <row r="37" spans="1:14" ht="11.25">
      <c r="A37" s="2" t="s">
        <v>37</v>
      </c>
      <c r="B37" s="3">
        <v>2171387806</v>
      </c>
      <c r="C37" s="3">
        <v>87824208</v>
      </c>
      <c r="D37" s="3">
        <v>341030300</v>
      </c>
      <c r="E37" s="3">
        <f t="shared" si="7"/>
        <v>1918181714</v>
      </c>
      <c r="F37" s="3">
        <v>337379</v>
      </c>
      <c r="G37" s="3">
        <f t="shared" si="5"/>
        <v>5685.5397461015655</v>
      </c>
      <c r="H37" s="17">
        <v>1.0976129387249507</v>
      </c>
      <c r="I37" s="17">
        <v>1.0114133720821168</v>
      </c>
      <c r="J37" s="33">
        <f t="shared" si="6"/>
        <v>0.825229879666195</v>
      </c>
      <c r="K37" s="7">
        <f t="shared" si="8"/>
        <v>5179.913196637614</v>
      </c>
      <c r="L37" s="7">
        <f t="shared" si="9"/>
        <v>5621.380835016244</v>
      </c>
      <c r="M37" s="6">
        <f t="shared" si="10"/>
        <v>6889.643584405067</v>
      </c>
      <c r="N37" s="7">
        <f t="shared" si="11"/>
        <v>6206.101104043402</v>
      </c>
    </row>
    <row r="38" spans="1:14" ht="11.25">
      <c r="A38" s="2" t="s">
        <v>38</v>
      </c>
      <c r="B38" s="3">
        <v>834835810</v>
      </c>
      <c r="C38" s="3">
        <v>27000000</v>
      </c>
      <c r="D38" s="3">
        <v>150235103</v>
      </c>
      <c r="E38" s="3">
        <f t="shared" si="7"/>
        <v>711600707</v>
      </c>
      <c r="F38" s="3">
        <v>121111</v>
      </c>
      <c r="G38" s="3">
        <f t="shared" si="5"/>
        <v>5875.6075583555585</v>
      </c>
      <c r="H38" s="17">
        <v>1.0228401184918336</v>
      </c>
      <c r="I38" s="17">
        <v>0.8912953135629609</v>
      </c>
      <c r="J38" s="33">
        <f t="shared" si="6"/>
        <v>0.825229879666195</v>
      </c>
      <c r="K38" s="7">
        <f t="shared" si="8"/>
        <v>5744.404674915447</v>
      </c>
      <c r="L38" s="7">
        <f t="shared" si="9"/>
        <v>6592.211884148437</v>
      </c>
      <c r="M38" s="6">
        <f t="shared" si="10"/>
        <v>7119.9646342571095</v>
      </c>
      <c r="N38" s="7">
        <f t="shared" si="11"/>
        <v>7809.953706001051</v>
      </c>
    </row>
    <row r="39" spans="1:14" ht="11.25">
      <c r="A39" s="2" t="s">
        <v>39</v>
      </c>
      <c r="B39" s="3">
        <v>600953334</v>
      </c>
      <c r="C39" s="3">
        <v>85896762</v>
      </c>
      <c r="D39" s="3">
        <v>109193488</v>
      </c>
      <c r="E39" s="3">
        <f t="shared" si="7"/>
        <v>577656608</v>
      </c>
      <c r="F39" s="3">
        <v>114778</v>
      </c>
      <c r="G39" s="3">
        <f t="shared" si="5"/>
        <v>5032.816463085261</v>
      </c>
      <c r="H39" s="17">
        <v>1.0200051331001927</v>
      </c>
      <c r="I39" s="17">
        <v>1.0019996040191483</v>
      </c>
      <c r="J39" s="33">
        <f t="shared" si="6"/>
        <v>0.825229879666195</v>
      </c>
      <c r="K39" s="7">
        <f t="shared" si="8"/>
        <v>4934.108956676102</v>
      </c>
      <c r="L39" s="7">
        <f t="shared" si="9"/>
        <v>5022.772906194764</v>
      </c>
      <c r="M39" s="6">
        <f t="shared" si="10"/>
        <v>6098.68424192424</v>
      </c>
      <c r="N39" s="7">
        <f t="shared" si="11"/>
        <v>5967.140191067637</v>
      </c>
    </row>
    <row r="40" spans="1:14" ht="11.25">
      <c r="A40" s="2" t="s">
        <v>40</v>
      </c>
      <c r="B40" s="3">
        <v>1783072000</v>
      </c>
      <c r="C40" s="3">
        <v>89172000</v>
      </c>
      <c r="D40" s="3">
        <v>90020000</v>
      </c>
      <c r="E40" s="3">
        <f t="shared" si="7"/>
        <v>1782224000</v>
      </c>
      <c r="F40" s="3">
        <v>288334</v>
      </c>
      <c r="G40" s="3">
        <f t="shared" si="5"/>
        <v>6181.109407839519</v>
      </c>
      <c r="H40" s="17">
        <v>1.041079636045158</v>
      </c>
      <c r="I40" s="17">
        <v>1.0565414986417356</v>
      </c>
      <c r="J40" s="33">
        <f t="shared" si="6"/>
        <v>0.825229879666195</v>
      </c>
      <c r="K40" s="7">
        <f t="shared" si="8"/>
        <v>5937.210943170736</v>
      </c>
      <c r="L40" s="7">
        <f t="shared" si="9"/>
        <v>5850.323357658743</v>
      </c>
      <c r="M40" s="6">
        <f t="shared" si="10"/>
        <v>7490.1667524929835</v>
      </c>
      <c r="N40" s="7">
        <f t="shared" si="11"/>
        <v>6809.590169776757</v>
      </c>
    </row>
    <row r="41" spans="1:14" ht="11.25">
      <c r="A41" s="2" t="s">
        <v>41</v>
      </c>
      <c r="B41" s="3">
        <v>165900722</v>
      </c>
      <c r="C41" s="3">
        <v>0</v>
      </c>
      <c r="D41" s="3">
        <v>0</v>
      </c>
      <c r="E41" s="3">
        <f t="shared" si="7"/>
        <v>165900722</v>
      </c>
      <c r="F41" s="3">
        <v>25872</v>
      </c>
      <c r="G41" s="3">
        <f t="shared" si="5"/>
        <v>6412.365568954855</v>
      </c>
      <c r="H41" s="17">
        <v>1.0808788622532723</v>
      </c>
      <c r="I41" s="17">
        <v>1.1304234366738153</v>
      </c>
      <c r="J41" s="33">
        <f t="shared" si="6"/>
        <v>0.825229879666195</v>
      </c>
      <c r="K41" s="7">
        <f t="shared" si="8"/>
        <v>5932.547848689731</v>
      </c>
      <c r="L41" s="7">
        <f t="shared" si="9"/>
        <v>5672.534168101425</v>
      </c>
      <c r="M41" s="6">
        <f t="shared" si="10"/>
        <v>7770.399166288857</v>
      </c>
      <c r="N41" s="7">
        <f t="shared" si="11"/>
        <v>6359.531931717594</v>
      </c>
    </row>
    <row r="42" spans="1:14" ht="11.25">
      <c r="A42" s="2" t="s">
        <v>42</v>
      </c>
      <c r="B42" s="3">
        <v>830196994</v>
      </c>
      <c r="C42" s="3">
        <v>36062332</v>
      </c>
      <c r="D42" s="3">
        <v>228511771</v>
      </c>
      <c r="E42" s="3">
        <f t="shared" si="7"/>
        <v>637747555</v>
      </c>
      <c r="F42" s="3">
        <v>133120</v>
      </c>
      <c r="G42" s="3">
        <f t="shared" si="5"/>
        <v>4790.771897536058</v>
      </c>
      <c r="H42" s="17">
        <v>1.013702625011356</v>
      </c>
      <c r="I42" s="17">
        <v>0.9182469889021376</v>
      </c>
      <c r="J42" s="33">
        <f t="shared" si="6"/>
        <v>0.825229879666195</v>
      </c>
      <c r="K42" s="7">
        <f t="shared" si="8"/>
        <v>4726.01311206271</v>
      </c>
      <c r="L42" s="7">
        <f t="shared" si="9"/>
        <v>5217.302049924429</v>
      </c>
      <c r="M42" s="6">
        <f t="shared" si="10"/>
        <v>5805.378617015082</v>
      </c>
      <c r="N42" s="7">
        <f t="shared" si="11"/>
        <v>6236.780577271399</v>
      </c>
    </row>
    <row r="43" spans="1:14" ht="11.25">
      <c r="A43" s="2" t="s">
        <v>43</v>
      </c>
      <c r="B43" s="3">
        <v>122200000</v>
      </c>
      <c r="C43" s="3">
        <v>0</v>
      </c>
      <c r="D43" s="3">
        <v>24974997</v>
      </c>
      <c r="E43" s="3">
        <f t="shared" si="7"/>
        <v>97225003</v>
      </c>
      <c r="F43" s="3">
        <v>22064</v>
      </c>
      <c r="G43" s="3">
        <f t="shared" si="5"/>
        <v>4406.499410804931</v>
      </c>
      <c r="H43" s="17">
        <v>0.97782504685117</v>
      </c>
      <c r="I43" s="17">
        <v>1.01048283275651</v>
      </c>
      <c r="J43" s="33">
        <f t="shared" si="6"/>
        <v>0.825229879666195</v>
      </c>
      <c r="K43" s="7">
        <f t="shared" si="8"/>
        <v>4506.429268707026</v>
      </c>
      <c r="L43" s="7">
        <f t="shared" si="9"/>
        <v>4360.786020267539</v>
      </c>
      <c r="M43" s="6">
        <f t="shared" si="10"/>
        <v>5339.723535686029</v>
      </c>
      <c r="N43" s="7">
        <f t="shared" si="11"/>
        <v>5404.165926875494</v>
      </c>
    </row>
    <row r="44" spans="1:14" ht="11.25">
      <c r="A44" s="2" t="s">
        <v>44</v>
      </c>
      <c r="B44" s="3">
        <v>1039396400</v>
      </c>
      <c r="C44" s="3">
        <v>0</v>
      </c>
      <c r="D44" s="3">
        <v>217454500</v>
      </c>
      <c r="E44" s="3">
        <f t="shared" si="7"/>
        <v>821941900</v>
      </c>
      <c r="F44" s="3">
        <v>159838</v>
      </c>
      <c r="G44" s="3">
        <f t="shared" si="5"/>
        <v>5142.343497791514</v>
      </c>
      <c r="H44" s="17">
        <v>1.0437797538432518</v>
      </c>
      <c r="I44" s="17">
        <v>0.9157588621878471</v>
      </c>
      <c r="J44" s="33">
        <f t="shared" si="6"/>
        <v>0.825229879666195</v>
      </c>
      <c r="K44" s="7">
        <f t="shared" si="8"/>
        <v>4926.655722969463</v>
      </c>
      <c r="L44" s="7">
        <f t="shared" si="9"/>
        <v>5615.390371987118</v>
      </c>
      <c r="M44" s="6">
        <f t="shared" si="10"/>
        <v>6231.407301770979</v>
      </c>
      <c r="N44" s="7">
        <f t="shared" si="11"/>
        <v>6519.2275488893965</v>
      </c>
    </row>
    <row r="45" spans="1:14" ht="11.25">
      <c r="A45" s="2" t="s">
        <v>45</v>
      </c>
      <c r="B45" s="3">
        <v>4630144818</v>
      </c>
      <c r="C45" s="3">
        <v>502781663</v>
      </c>
      <c r="D45" s="3">
        <v>1414382500</v>
      </c>
      <c r="E45" s="3">
        <f t="shared" si="7"/>
        <v>3718543981</v>
      </c>
      <c r="F45" s="3">
        <v>667534</v>
      </c>
      <c r="G45" s="3">
        <f t="shared" si="5"/>
        <v>5570.5686616711655</v>
      </c>
      <c r="H45" s="17">
        <v>0.9983524379289608</v>
      </c>
      <c r="I45" s="17">
        <v>0.8911034368556592</v>
      </c>
      <c r="J45" s="33">
        <f t="shared" si="6"/>
        <v>0.825229879666195</v>
      </c>
      <c r="K45" s="7">
        <f t="shared" si="8"/>
        <v>5579.7616653564455</v>
      </c>
      <c r="L45" s="7">
        <f t="shared" si="9"/>
        <v>6251.315426778548</v>
      </c>
      <c r="M45" s="6">
        <f t="shared" si="10"/>
        <v>6750.323514612022</v>
      </c>
      <c r="N45" s="7">
        <f t="shared" si="11"/>
        <v>7587.7425287323695</v>
      </c>
    </row>
    <row r="46" spans="1:14" ht="11.25">
      <c r="A46" s="2" t="s">
        <v>46</v>
      </c>
      <c r="B46" s="3">
        <v>553827695</v>
      </c>
      <c r="C46" s="3">
        <v>0</v>
      </c>
      <c r="D46" s="3">
        <v>58878618</v>
      </c>
      <c r="E46" s="3">
        <f t="shared" si="7"/>
        <v>494949077</v>
      </c>
      <c r="F46" s="3">
        <v>91953</v>
      </c>
      <c r="G46" s="3">
        <f t="shared" si="5"/>
        <v>5382.631094145922</v>
      </c>
      <c r="H46" s="17">
        <v>1.0702751293790733</v>
      </c>
      <c r="I46" s="17">
        <v>0.9904796860203137</v>
      </c>
      <c r="J46" s="33">
        <f t="shared" si="6"/>
        <v>0.825229879666195</v>
      </c>
      <c r="K46" s="7">
        <f t="shared" si="8"/>
        <v>5029.203189341313</v>
      </c>
      <c r="L46" s="7">
        <f t="shared" si="9"/>
        <v>5434.367983631247</v>
      </c>
      <c r="M46" s="6">
        <f t="shared" si="10"/>
        <v>6522.583860297441</v>
      </c>
      <c r="N46" s="7">
        <f t="shared" si="11"/>
        <v>6152.8831153481015</v>
      </c>
    </row>
    <row r="47" spans="1:14" ht="11.25">
      <c r="A47" s="2" t="s">
        <v>47</v>
      </c>
      <c r="B47" s="3">
        <v>57624650</v>
      </c>
      <c r="C47" s="3">
        <v>0</v>
      </c>
      <c r="D47" s="3">
        <v>11623000</v>
      </c>
      <c r="E47" s="3">
        <f t="shared" si="7"/>
        <v>46001650</v>
      </c>
      <c r="F47" s="3">
        <v>15914</v>
      </c>
      <c r="G47" s="3">
        <f t="shared" si="5"/>
        <v>2890.6403167022745</v>
      </c>
      <c r="H47" s="17">
        <v>1.1867490407138883</v>
      </c>
      <c r="I47" s="17">
        <v>1.1082729638456106</v>
      </c>
      <c r="J47" s="33">
        <f t="shared" si="6"/>
        <v>0.825229879666195</v>
      </c>
      <c r="K47" s="7">
        <f t="shared" si="8"/>
        <v>2435.7637693672887</v>
      </c>
      <c r="L47" s="7">
        <f t="shared" si="9"/>
        <v>2608.238593741387</v>
      </c>
      <c r="M47" s="6">
        <f t="shared" si="10"/>
        <v>3502.8304087480897</v>
      </c>
      <c r="N47" s="7">
        <f t="shared" si="11"/>
        <v>2663.2594892398897</v>
      </c>
    </row>
    <row r="48" spans="1:14" ht="11.25">
      <c r="A48" s="2" t="s">
        <v>48</v>
      </c>
      <c r="B48" s="3">
        <v>1557416000</v>
      </c>
      <c r="C48" s="3">
        <v>12226755</v>
      </c>
      <c r="D48" s="3">
        <v>159640734</v>
      </c>
      <c r="E48" s="3">
        <f t="shared" si="7"/>
        <v>1410002021</v>
      </c>
      <c r="F48" s="3">
        <v>236014</v>
      </c>
      <c r="G48" s="3">
        <f t="shared" si="5"/>
        <v>5974.230431245604</v>
      </c>
      <c r="H48" s="17">
        <v>1.0574939639069878</v>
      </c>
      <c r="I48" s="17">
        <v>0.963261933286371</v>
      </c>
      <c r="J48" s="33">
        <f t="shared" si="6"/>
        <v>0.825229879666195</v>
      </c>
      <c r="K48" s="7">
        <f t="shared" si="8"/>
        <v>5649.4227249991845</v>
      </c>
      <c r="L48" s="7">
        <f t="shared" si="9"/>
        <v>6202.0829691289255</v>
      </c>
      <c r="M48" s="6">
        <f t="shared" si="10"/>
        <v>7239.474210097891</v>
      </c>
      <c r="N48" s="7">
        <f t="shared" si="11"/>
        <v>7106.974059176366</v>
      </c>
    </row>
    <row r="49" spans="1:14" ht="11.25">
      <c r="A49" s="2" t="s">
        <v>49</v>
      </c>
      <c r="B49" s="3">
        <v>1314500000</v>
      </c>
      <c r="C49" s="3">
        <v>0</v>
      </c>
      <c r="D49" s="3">
        <v>130800000</v>
      </c>
      <c r="E49" s="3">
        <f t="shared" si="7"/>
        <v>1183700000</v>
      </c>
      <c r="F49" s="3">
        <v>204663</v>
      </c>
      <c r="G49" s="3">
        <f t="shared" si="5"/>
        <v>5783.654104552362</v>
      </c>
      <c r="H49" s="17">
        <v>0.9483154483647623</v>
      </c>
      <c r="I49" s="17">
        <v>1.0232910210009372</v>
      </c>
      <c r="J49" s="33">
        <f t="shared" si="6"/>
        <v>0.825229879666195</v>
      </c>
      <c r="K49" s="7">
        <f t="shared" si="8"/>
        <v>6098.871545882192</v>
      </c>
      <c r="L49" s="7">
        <f t="shared" si="9"/>
        <v>5652.0129521854415</v>
      </c>
      <c r="M49" s="6">
        <f t="shared" si="10"/>
        <v>7008.536950809205</v>
      </c>
      <c r="N49" s="7">
        <f t="shared" si="11"/>
        <v>7222.2975789175025</v>
      </c>
    </row>
    <row r="50" spans="1:14" ht="11.25">
      <c r="A50" s="2" t="s">
        <v>50</v>
      </c>
      <c r="B50" s="3">
        <v>405582841</v>
      </c>
      <c r="C50" s="3">
        <v>0</v>
      </c>
      <c r="D50" s="3">
        <v>122041893</v>
      </c>
      <c r="E50" s="3">
        <f t="shared" si="7"/>
        <v>283540948</v>
      </c>
      <c r="F50" s="3">
        <v>62902</v>
      </c>
      <c r="G50" s="3">
        <f t="shared" si="5"/>
        <v>4507.6618867444595</v>
      </c>
      <c r="H50" s="17">
        <v>1.0223343404992864</v>
      </c>
      <c r="I50" s="17">
        <v>0.8962152371738756</v>
      </c>
      <c r="J50" s="33">
        <f t="shared" si="6"/>
        <v>0.825229879666195</v>
      </c>
      <c r="K50" s="7">
        <f t="shared" si="8"/>
        <v>4409.185633481717</v>
      </c>
      <c r="L50" s="7">
        <f t="shared" si="9"/>
        <v>5029.664415167629</v>
      </c>
      <c r="M50" s="6">
        <f t="shared" si="10"/>
        <v>5462.31056074679</v>
      </c>
      <c r="N50" s="7">
        <f t="shared" si="11"/>
        <v>5961.713698383709</v>
      </c>
    </row>
    <row r="51" spans="1:14" ht="11.25">
      <c r="A51" s="2" t="s">
        <v>51</v>
      </c>
      <c r="B51" s="3">
        <v>1141661400</v>
      </c>
      <c r="C51" s="3">
        <v>266700000</v>
      </c>
      <c r="D51" s="3">
        <v>150400000</v>
      </c>
      <c r="E51" s="3">
        <f t="shared" si="7"/>
        <v>1257961400</v>
      </c>
      <c r="F51" s="3">
        <v>196523</v>
      </c>
      <c r="G51" s="3">
        <f t="shared" si="5"/>
        <v>6401.089948759179</v>
      </c>
      <c r="H51" s="17">
        <v>1.0182346032293736</v>
      </c>
      <c r="I51" s="17">
        <v>1.0325159430889088</v>
      </c>
      <c r="J51" s="33">
        <f t="shared" si="6"/>
        <v>0.825229879666195</v>
      </c>
      <c r="K51" s="7">
        <f t="shared" si="8"/>
        <v>6286.458865626698</v>
      </c>
      <c r="L51" s="7">
        <f t="shared" si="9"/>
        <v>6199.50712781196</v>
      </c>
      <c r="M51" s="6">
        <f t="shared" si="10"/>
        <v>7756.735555126065</v>
      </c>
      <c r="N51" s="7">
        <f t="shared" si="11"/>
        <v>7377.927231347049</v>
      </c>
    </row>
    <row r="52" spans="1:14" ht="11.25">
      <c r="A52" s="2" t="s">
        <v>52</v>
      </c>
      <c r="B52" s="3">
        <v>202370756</v>
      </c>
      <c r="C52" s="3">
        <v>18648000</v>
      </c>
      <c r="D52" s="3">
        <v>18907932</v>
      </c>
      <c r="E52" s="3">
        <f t="shared" si="7"/>
        <v>202110824</v>
      </c>
      <c r="F52" s="3">
        <v>20198</v>
      </c>
      <c r="G52" s="3">
        <f t="shared" si="5"/>
        <v>10006.47707693831</v>
      </c>
      <c r="H52" s="17">
        <v>1.0637601269466015</v>
      </c>
      <c r="I52" s="17">
        <v>0.9574732345840626</v>
      </c>
      <c r="J52" s="33">
        <f t="shared" si="6"/>
        <v>0.825229879666195</v>
      </c>
      <c r="K52" s="7">
        <f t="shared" si="8"/>
        <v>9406.704409631076</v>
      </c>
      <c r="L52" s="7">
        <f t="shared" si="9"/>
        <v>10450.920940140159</v>
      </c>
      <c r="M52" s="6">
        <f t="shared" si="10"/>
        <v>12125.684398371426</v>
      </c>
      <c r="N52" s="7">
        <f t="shared" si="11"/>
        <v>11905.178473590116</v>
      </c>
    </row>
    <row r="53" spans="1:14" s="12" customFormat="1" ht="11.25">
      <c r="A53" s="10" t="s">
        <v>53</v>
      </c>
      <c r="B53" s="13">
        <v>59484719292</v>
      </c>
      <c r="C53" s="13">
        <v>5382036608</v>
      </c>
      <c r="D53" s="13">
        <v>9304234012</v>
      </c>
      <c r="E53" s="13">
        <f>SUM(E3:E52)</f>
        <v>55562521888</v>
      </c>
      <c r="F53" s="11">
        <v>8881415</v>
      </c>
      <c r="G53" s="13">
        <f t="shared" si="5"/>
        <v>6256.043872288368</v>
      </c>
      <c r="H53" s="18">
        <v>1</v>
      </c>
      <c r="I53" s="18">
        <v>1</v>
      </c>
      <c r="J53" s="34">
        <v>0.825229879666195</v>
      </c>
      <c r="K53" s="14">
        <f t="shared" si="8"/>
        <v>6256.043872288368</v>
      </c>
      <c r="L53" s="14">
        <f t="shared" si="9"/>
        <v>6256.043872288368</v>
      </c>
      <c r="M53" s="14">
        <f t="shared" si="10"/>
        <v>7580.971104462352</v>
      </c>
      <c r="N53" s="14">
        <f t="shared" si="11"/>
        <v>7580.971104462352</v>
      </c>
    </row>
    <row r="54" ht="7.5" customHeight="1"/>
    <row r="55" ht="11.25">
      <c r="A55" s="1" t="s">
        <v>79</v>
      </c>
    </row>
  </sheetData>
  <printOptions horizontalCentered="1" verticalCentered="1"/>
  <pageMargins left="0.5" right="0.5" top="0.5" bottom="0.27" header="0.5" footer="0.34"/>
  <pageSetup fitToHeight="1" fitToWidth="1" horizontalDpi="600" verticalDpi="600" orientation="landscape" scale="85" r:id="rId3"/>
  <headerFooter alignWithMargins="0">
    <oddFooter>&amp;LSHEEO SHEF data for higheredinfo.org&amp;C&amp;D&amp;RFiscal Year = 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N55"/>
  <sheetViews>
    <sheetView workbookViewId="0" topLeftCell="A1">
      <pane xSplit="1" ySplit="2" topLeftCell="B3" activePane="bottomRight" state="frozen"/>
      <selection pane="topLeft" activeCell="J1" sqref="J1:J16384"/>
      <selection pane="topRight" activeCell="J1" sqref="J1:J16384"/>
      <selection pane="bottomLeft" activeCell="J1" sqref="J1:J16384"/>
      <selection pane="bottomRight" activeCell="A1" sqref="A1"/>
    </sheetView>
  </sheetViews>
  <sheetFormatPr defaultColWidth="9.140625" defaultRowHeight="12.75"/>
  <cols>
    <col min="1" max="1" width="15.57421875" style="1" bestFit="1" customWidth="1"/>
    <col min="2" max="2" width="16.57421875" style="4" customWidth="1"/>
    <col min="3" max="3" width="15.8515625" style="4" customWidth="1"/>
    <col min="4" max="4" width="12.8515625" style="4" bestFit="1" customWidth="1"/>
    <col min="5" max="5" width="15.00390625" style="4" bestFit="1" customWidth="1"/>
    <col min="6" max="6" width="9.00390625" style="4" bestFit="1" customWidth="1"/>
    <col min="7" max="7" width="14.7109375" style="4" bestFit="1" customWidth="1"/>
    <col min="8" max="8" width="4.8515625" style="19" bestFit="1" customWidth="1"/>
    <col min="9" max="9" width="5.57421875" style="19" bestFit="1" customWidth="1"/>
    <col min="10" max="10" width="6.8515625" style="35" customWidth="1"/>
    <col min="11" max="16384" width="9.140625" style="1" customWidth="1"/>
  </cols>
  <sheetData>
    <row r="1" spans="1:10" s="24" customFormat="1" ht="12.75">
      <c r="A1" s="21" t="s">
        <v>75</v>
      </c>
      <c r="B1" s="21"/>
      <c r="C1" s="21"/>
      <c r="D1" s="22"/>
      <c r="E1" s="22"/>
      <c r="F1" s="22"/>
      <c r="G1" s="22"/>
      <c r="H1" s="23"/>
      <c r="I1" s="23"/>
      <c r="J1" s="31"/>
    </row>
    <row r="2" spans="1:14" s="5" customFormat="1" ht="45">
      <c r="A2" s="15" t="s">
        <v>60</v>
      </c>
      <c r="B2" s="9" t="s">
        <v>55</v>
      </c>
      <c r="C2" s="9" t="s">
        <v>56</v>
      </c>
      <c r="D2" s="9" t="s">
        <v>57</v>
      </c>
      <c r="E2" s="9" t="s">
        <v>62</v>
      </c>
      <c r="F2" s="27" t="s">
        <v>54</v>
      </c>
      <c r="G2" s="27" t="s">
        <v>63</v>
      </c>
      <c r="H2" s="28" t="s">
        <v>1</v>
      </c>
      <c r="I2" s="28" t="s">
        <v>2</v>
      </c>
      <c r="J2" s="32" t="s">
        <v>0</v>
      </c>
      <c r="K2" s="29" t="s">
        <v>58</v>
      </c>
      <c r="L2" s="29" t="s">
        <v>59</v>
      </c>
      <c r="M2" s="30" t="s">
        <v>82</v>
      </c>
      <c r="N2" s="29" t="s">
        <v>61</v>
      </c>
    </row>
    <row r="3" spans="1:14" ht="11.25">
      <c r="A3" s="2" t="s">
        <v>3</v>
      </c>
      <c r="B3" s="3">
        <v>1104499562</v>
      </c>
      <c r="C3" s="3">
        <v>2910762</v>
      </c>
      <c r="D3" s="3">
        <v>290936090</v>
      </c>
      <c r="E3" s="3">
        <f aca="true" t="shared" si="0" ref="E3:E34">B3+C3-D3</f>
        <v>816474234</v>
      </c>
      <c r="F3" s="3">
        <v>173687</v>
      </c>
      <c r="G3" s="3">
        <f>E3/F3</f>
        <v>4700.83675807631</v>
      </c>
      <c r="H3" s="17">
        <v>1.0436651312258498</v>
      </c>
      <c r="I3" s="17">
        <v>0.9033055013589519</v>
      </c>
      <c r="J3" s="33">
        <f>J$53</f>
        <v>0.8515048882163809</v>
      </c>
      <c r="K3" s="7">
        <f aca="true" t="shared" si="1" ref="K3:K34">G3/H3</f>
        <v>4504.161936075112</v>
      </c>
      <c r="L3" s="7">
        <f aca="true" t="shared" si="2" ref="L3:L34">G3/I3</f>
        <v>5204.038667985827</v>
      </c>
      <c r="M3" s="6">
        <f aca="true" t="shared" si="3" ref="M3:M34">G3/J3</f>
        <v>5520.6221633360165</v>
      </c>
      <c r="N3" s="7">
        <f aca="true" t="shared" si="4" ref="N3:N34">((G3/J3)/H3)/I3</f>
        <v>5855.880363763928</v>
      </c>
    </row>
    <row r="4" spans="1:14" ht="11.25">
      <c r="A4" s="2" t="s">
        <v>4</v>
      </c>
      <c r="B4" s="3">
        <v>201600000</v>
      </c>
      <c r="C4" s="3">
        <v>700000</v>
      </c>
      <c r="D4" s="3">
        <v>21195926</v>
      </c>
      <c r="E4" s="3">
        <f t="shared" si="0"/>
        <v>181104074</v>
      </c>
      <c r="F4" s="3">
        <v>16706</v>
      </c>
      <c r="G4" s="3">
        <f aca="true" t="shared" si="5" ref="G4:G53">E4/F4</f>
        <v>10840.660481264216</v>
      </c>
      <c r="H4" s="17">
        <v>0.9800321515588207</v>
      </c>
      <c r="I4" s="17">
        <v>1.2036995535966521</v>
      </c>
      <c r="J4" s="33">
        <f aca="true" t="shared" si="6" ref="J4:J52">J$53</f>
        <v>0.8515048882163809</v>
      </c>
      <c r="K4" s="7">
        <f t="shared" si="1"/>
        <v>11061.535546585146</v>
      </c>
      <c r="L4" s="7">
        <f t="shared" si="2"/>
        <v>9006.118220175742</v>
      </c>
      <c r="M4" s="6">
        <f t="shared" si="3"/>
        <v>12731.178213165385</v>
      </c>
      <c r="N4" s="7">
        <f t="shared" si="4"/>
        <v>10792.204705007229</v>
      </c>
    </row>
    <row r="5" spans="1:14" ht="11.25">
      <c r="A5" s="2" t="s">
        <v>5</v>
      </c>
      <c r="B5" s="3">
        <v>931052500</v>
      </c>
      <c r="C5" s="3">
        <v>399846800</v>
      </c>
      <c r="D5" s="3">
        <v>174142900</v>
      </c>
      <c r="E5" s="3">
        <f t="shared" si="0"/>
        <v>1156756400</v>
      </c>
      <c r="F5" s="3">
        <v>191176</v>
      </c>
      <c r="G5" s="3">
        <f t="shared" si="5"/>
        <v>6050.740678746286</v>
      </c>
      <c r="H5" s="17">
        <v>1.048014700864821</v>
      </c>
      <c r="I5" s="17">
        <v>0.9585861225197317</v>
      </c>
      <c r="J5" s="33">
        <f t="shared" si="6"/>
        <v>0.8515048882163809</v>
      </c>
      <c r="K5" s="7">
        <f t="shared" si="1"/>
        <v>5773.5265294973615</v>
      </c>
      <c r="L5" s="7">
        <f t="shared" si="2"/>
        <v>6312.151341020208</v>
      </c>
      <c r="M5" s="6">
        <f t="shared" si="3"/>
        <v>7105.9376904113515</v>
      </c>
      <c r="N5" s="7">
        <f t="shared" si="4"/>
        <v>7073.313105702419</v>
      </c>
    </row>
    <row r="6" spans="1:14" ht="11.25">
      <c r="A6" s="2" t="s">
        <v>6</v>
      </c>
      <c r="B6" s="3">
        <v>604564510</v>
      </c>
      <c r="C6" s="3">
        <v>7464145</v>
      </c>
      <c r="D6" s="3">
        <v>142664000</v>
      </c>
      <c r="E6" s="3">
        <f t="shared" si="0"/>
        <v>469364655</v>
      </c>
      <c r="F6" s="3">
        <v>92722</v>
      </c>
      <c r="G6" s="3">
        <f t="shared" si="5"/>
        <v>5062.063534004875</v>
      </c>
      <c r="H6" s="17">
        <v>0.9615821067512348</v>
      </c>
      <c r="I6" s="17">
        <v>0.8890668189185849</v>
      </c>
      <c r="J6" s="33">
        <f t="shared" si="6"/>
        <v>0.8515048882163809</v>
      </c>
      <c r="K6" s="7">
        <f t="shared" si="1"/>
        <v>5264.307123088399</v>
      </c>
      <c r="L6" s="7">
        <f t="shared" si="2"/>
        <v>5693.681764169434</v>
      </c>
      <c r="M6" s="6">
        <f t="shared" si="3"/>
        <v>5944.843774893896</v>
      </c>
      <c r="N6" s="7">
        <f t="shared" si="4"/>
        <v>6953.759572217316</v>
      </c>
    </row>
    <row r="7" spans="1:14" ht="11.25">
      <c r="A7" s="2" t="s">
        <v>7</v>
      </c>
      <c r="B7" s="3">
        <v>9433855000</v>
      </c>
      <c r="C7" s="3">
        <v>1830559000</v>
      </c>
      <c r="D7" s="3">
        <v>1025964000</v>
      </c>
      <c r="E7" s="3">
        <f t="shared" si="0"/>
        <v>10238450000</v>
      </c>
      <c r="F7" s="3">
        <v>1535202</v>
      </c>
      <c r="G7" s="3">
        <f t="shared" si="5"/>
        <v>6669.122369564396</v>
      </c>
      <c r="H7" s="17">
        <v>0.8985436297218725</v>
      </c>
      <c r="I7" s="17">
        <v>1.0746760928716894</v>
      </c>
      <c r="J7" s="33">
        <f t="shared" si="6"/>
        <v>0.8515048882163809</v>
      </c>
      <c r="K7" s="7">
        <f t="shared" si="1"/>
        <v>7422.146403317887</v>
      </c>
      <c r="L7" s="7">
        <f t="shared" si="2"/>
        <v>6205.704596762304</v>
      </c>
      <c r="M7" s="6">
        <f t="shared" si="3"/>
        <v>7832.159817113893</v>
      </c>
      <c r="N7" s="7">
        <f t="shared" si="4"/>
        <v>8110.820375032752</v>
      </c>
    </row>
    <row r="8" spans="1:14" ht="11.25">
      <c r="A8" s="2" t="s">
        <v>8</v>
      </c>
      <c r="B8" s="3">
        <v>720951238</v>
      </c>
      <c r="C8" s="3">
        <v>34144580</v>
      </c>
      <c r="D8" s="3">
        <v>113929462</v>
      </c>
      <c r="E8" s="3">
        <f t="shared" si="0"/>
        <v>641166356</v>
      </c>
      <c r="F8" s="3">
        <v>147724</v>
      </c>
      <c r="G8" s="3">
        <f t="shared" si="5"/>
        <v>4340.299179551054</v>
      </c>
      <c r="H8" s="17">
        <v>1.0572733012820041</v>
      </c>
      <c r="I8" s="17">
        <v>1.0377045298206933</v>
      </c>
      <c r="J8" s="33">
        <f t="shared" si="6"/>
        <v>0.8515048882163809</v>
      </c>
      <c r="K8" s="7">
        <f t="shared" si="1"/>
        <v>4105.181861953947</v>
      </c>
      <c r="L8" s="7">
        <f t="shared" si="2"/>
        <v>4182.596350717503</v>
      </c>
      <c r="M8" s="6">
        <f t="shared" si="3"/>
        <v>5097.209939267096</v>
      </c>
      <c r="N8" s="7">
        <f t="shared" si="4"/>
        <v>4645.918033365662</v>
      </c>
    </row>
    <row r="9" spans="1:14" ht="11.25">
      <c r="A9" s="2" t="s">
        <v>9</v>
      </c>
      <c r="B9" s="3">
        <v>732340108</v>
      </c>
      <c r="C9" s="3">
        <v>0</v>
      </c>
      <c r="D9" s="3">
        <v>105573321</v>
      </c>
      <c r="E9" s="3">
        <f t="shared" si="0"/>
        <v>626766787</v>
      </c>
      <c r="F9" s="3">
        <v>64085</v>
      </c>
      <c r="G9" s="3">
        <f t="shared" si="5"/>
        <v>9780.241663415776</v>
      </c>
      <c r="H9" s="17">
        <v>1.0134569207642419</v>
      </c>
      <c r="I9" s="17">
        <v>1.1900728976406196</v>
      </c>
      <c r="J9" s="33">
        <f t="shared" si="6"/>
        <v>0.8515048882163809</v>
      </c>
      <c r="K9" s="7">
        <f t="shared" si="1"/>
        <v>9650.37730073475</v>
      </c>
      <c r="L9" s="7">
        <f t="shared" si="2"/>
        <v>8218.187039470948</v>
      </c>
      <c r="M9" s="6">
        <f t="shared" si="3"/>
        <v>11485.831495227378</v>
      </c>
      <c r="N9" s="7">
        <f t="shared" si="4"/>
        <v>9523.21486331529</v>
      </c>
    </row>
    <row r="10" spans="1:14" ht="11.25">
      <c r="A10" s="2" t="s">
        <v>10</v>
      </c>
      <c r="B10" s="3">
        <v>185400000</v>
      </c>
      <c r="C10" s="3">
        <v>0</v>
      </c>
      <c r="D10" s="3">
        <v>7691800</v>
      </c>
      <c r="E10" s="3">
        <f t="shared" si="0"/>
        <v>177708200</v>
      </c>
      <c r="F10" s="3">
        <v>26775</v>
      </c>
      <c r="G10" s="3">
        <f t="shared" si="5"/>
        <v>6637.094304388422</v>
      </c>
      <c r="H10" s="17">
        <v>1.201640773952297</v>
      </c>
      <c r="I10" s="17">
        <v>0.9941838531042186</v>
      </c>
      <c r="J10" s="33">
        <f t="shared" si="6"/>
        <v>0.8515048882163809</v>
      </c>
      <c r="K10" s="7">
        <f t="shared" si="1"/>
        <v>5523.359766295599</v>
      </c>
      <c r="L10" s="7">
        <f t="shared" si="2"/>
        <v>6675.922450022597</v>
      </c>
      <c r="M10" s="6">
        <f t="shared" si="3"/>
        <v>7794.54633348133</v>
      </c>
      <c r="N10" s="7">
        <f t="shared" si="4"/>
        <v>6524.533739974912</v>
      </c>
    </row>
    <row r="11" spans="1:14" ht="11.25">
      <c r="A11" s="2" t="s">
        <v>11</v>
      </c>
      <c r="B11" s="3">
        <v>2672786611</v>
      </c>
      <c r="C11" s="3">
        <v>0</v>
      </c>
      <c r="D11" s="3">
        <v>317022915</v>
      </c>
      <c r="E11" s="3">
        <f t="shared" si="0"/>
        <v>2355763696</v>
      </c>
      <c r="F11" s="3">
        <v>442010</v>
      </c>
      <c r="G11" s="3">
        <f t="shared" si="5"/>
        <v>5329.661537069297</v>
      </c>
      <c r="H11" s="17">
        <v>1.021072046354139</v>
      </c>
      <c r="I11" s="17">
        <v>0.922220541500011</v>
      </c>
      <c r="J11" s="33">
        <f t="shared" si="6"/>
        <v>0.8515048882163809</v>
      </c>
      <c r="K11" s="7">
        <f t="shared" si="1"/>
        <v>5219.672359163585</v>
      </c>
      <c r="L11" s="7">
        <f t="shared" si="2"/>
        <v>5779.161596639879</v>
      </c>
      <c r="M11" s="6">
        <f t="shared" si="3"/>
        <v>6259.108562762525</v>
      </c>
      <c r="N11" s="7">
        <f t="shared" si="4"/>
        <v>6646.933075751131</v>
      </c>
    </row>
    <row r="12" spans="1:14" ht="11.25">
      <c r="A12" s="2" t="s">
        <v>12</v>
      </c>
      <c r="B12" s="3">
        <v>2252290027</v>
      </c>
      <c r="C12" s="3">
        <v>6000000</v>
      </c>
      <c r="D12" s="3">
        <v>305267663</v>
      </c>
      <c r="E12" s="3">
        <f t="shared" si="0"/>
        <v>1953022364</v>
      </c>
      <c r="F12" s="3">
        <v>259566</v>
      </c>
      <c r="G12" s="3">
        <f t="shared" si="5"/>
        <v>7524.184076496922</v>
      </c>
      <c r="H12" s="17">
        <v>1.0025259201336554</v>
      </c>
      <c r="I12" s="17">
        <v>0.9356578728924262</v>
      </c>
      <c r="J12" s="33">
        <f t="shared" si="6"/>
        <v>0.8515048882163809</v>
      </c>
      <c r="K12" s="7">
        <f t="shared" si="1"/>
        <v>7505.226473839009</v>
      </c>
      <c r="L12" s="7">
        <f t="shared" si="2"/>
        <v>8041.597569459011</v>
      </c>
      <c r="M12" s="6">
        <f t="shared" si="3"/>
        <v>8836.336914351226</v>
      </c>
      <c r="N12" s="7">
        <f t="shared" si="4"/>
        <v>9420.1882168466</v>
      </c>
    </row>
    <row r="13" spans="1:14" ht="11.25">
      <c r="A13" s="2" t="s">
        <v>13</v>
      </c>
      <c r="B13" s="3">
        <v>348267000</v>
      </c>
      <c r="C13" s="3">
        <v>0</v>
      </c>
      <c r="D13" s="3">
        <v>77740000</v>
      </c>
      <c r="E13" s="3">
        <f t="shared" si="0"/>
        <v>270527000</v>
      </c>
      <c r="F13" s="3">
        <v>33063</v>
      </c>
      <c r="G13" s="3">
        <f t="shared" si="5"/>
        <v>8182.167377430965</v>
      </c>
      <c r="H13" s="17">
        <v>1.0630454108973182</v>
      </c>
      <c r="I13" s="17">
        <v>1.2036995535966521</v>
      </c>
      <c r="J13" s="33">
        <f t="shared" si="6"/>
        <v>0.8515048882163809</v>
      </c>
      <c r="K13" s="7">
        <f t="shared" si="1"/>
        <v>7696.912374161312</v>
      </c>
      <c r="L13" s="7">
        <f t="shared" si="2"/>
        <v>6797.516334522733</v>
      </c>
      <c r="M13" s="6">
        <f t="shared" si="3"/>
        <v>9609.066830573198</v>
      </c>
      <c r="N13" s="7">
        <f t="shared" si="4"/>
        <v>7509.504768901269</v>
      </c>
    </row>
    <row r="14" spans="1:14" ht="11.25">
      <c r="A14" s="2" t="s">
        <v>14</v>
      </c>
      <c r="B14" s="3">
        <v>338600125</v>
      </c>
      <c r="C14" s="3">
        <v>7200000</v>
      </c>
      <c r="D14" s="3">
        <v>34321800</v>
      </c>
      <c r="E14" s="3">
        <f t="shared" si="0"/>
        <v>311478325</v>
      </c>
      <c r="F14" s="3">
        <v>41593</v>
      </c>
      <c r="G14" s="3">
        <f t="shared" si="5"/>
        <v>7488.719856706657</v>
      </c>
      <c r="H14" s="17">
        <v>1.0540584150763215</v>
      </c>
      <c r="I14" s="17">
        <v>0.9523963976903839</v>
      </c>
      <c r="J14" s="33">
        <f t="shared" si="6"/>
        <v>0.8515048882163809</v>
      </c>
      <c r="K14" s="7">
        <f t="shared" si="1"/>
        <v>7104.6535463259115</v>
      </c>
      <c r="L14" s="7">
        <f t="shared" si="2"/>
        <v>7863.028330291078</v>
      </c>
      <c r="M14" s="6">
        <f t="shared" si="3"/>
        <v>8794.688040362316</v>
      </c>
      <c r="N14" s="7">
        <f t="shared" si="4"/>
        <v>8760.68399321385</v>
      </c>
    </row>
    <row r="15" spans="1:14" ht="11.25">
      <c r="A15" s="2" t="s">
        <v>15</v>
      </c>
      <c r="B15" s="3">
        <v>2596454598</v>
      </c>
      <c r="C15" s="3">
        <v>579782537</v>
      </c>
      <c r="D15" s="3">
        <v>498062918</v>
      </c>
      <c r="E15" s="3">
        <f t="shared" si="0"/>
        <v>2678174217</v>
      </c>
      <c r="F15" s="3">
        <v>349331</v>
      </c>
      <c r="G15" s="3">
        <f t="shared" si="5"/>
        <v>7666.580455212964</v>
      </c>
      <c r="H15" s="17">
        <v>0.9799077804143632</v>
      </c>
      <c r="I15" s="17">
        <v>1.0512266884526513</v>
      </c>
      <c r="J15" s="33">
        <f t="shared" si="6"/>
        <v>0.8515048882163809</v>
      </c>
      <c r="K15" s="7">
        <f t="shared" si="1"/>
        <v>7823.777510952182</v>
      </c>
      <c r="L15" s="7">
        <f t="shared" si="2"/>
        <v>7292.98498547231</v>
      </c>
      <c r="M15" s="6">
        <f t="shared" si="3"/>
        <v>9003.565993933278</v>
      </c>
      <c r="N15" s="7">
        <f t="shared" si="4"/>
        <v>8740.433402181776</v>
      </c>
    </row>
    <row r="16" spans="1:14" ht="11.25">
      <c r="A16" s="2" t="s">
        <v>16</v>
      </c>
      <c r="B16" s="3">
        <v>1142016000</v>
      </c>
      <c r="C16" s="3">
        <v>0</v>
      </c>
      <c r="D16" s="3">
        <v>172909000</v>
      </c>
      <c r="E16" s="3">
        <f t="shared" si="0"/>
        <v>969107000</v>
      </c>
      <c r="F16" s="3">
        <v>203570</v>
      </c>
      <c r="G16" s="3">
        <f t="shared" si="5"/>
        <v>4760.559021466817</v>
      </c>
      <c r="H16" s="17">
        <v>1.1171856338639987</v>
      </c>
      <c r="I16" s="17">
        <v>1.0030870251153685</v>
      </c>
      <c r="J16" s="33">
        <f t="shared" si="6"/>
        <v>0.8515048882163809</v>
      </c>
      <c r="K16" s="7">
        <f t="shared" si="1"/>
        <v>4261.206801417165</v>
      </c>
      <c r="L16" s="7">
        <f t="shared" si="2"/>
        <v>4745.908283400724</v>
      </c>
      <c r="M16" s="6">
        <f t="shared" si="3"/>
        <v>5590.759474603373</v>
      </c>
      <c r="N16" s="7">
        <f t="shared" si="4"/>
        <v>4988.923599781364</v>
      </c>
    </row>
    <row r="17" spans="1:14" ht="11.25">
      <c r="A17" s="2" t="s">
        <v>17</v>
      </c>
      <c r="B17" s="3">
        <v>737800639</v>
      </c>
      <c r="C17" s="3">
        <v>35248569</v>
      </c>
      <c r="D17" s="3">
        <v>121127707</v>
      </c>
      <c r="E17" s="3">
        <f t="shared" si="0"/>
        <v>651921501</v>
      </c>
      <c r="F17" s="3">
        <v>110834</v>
      </c>
      <c r="G17" s="3">
        <f t="shared" si="5"/>
        <v>5881.963125033834</v>
      </c>
      <c r="H17" s="17">
        <v>1.0747066578318196</v>
      </c>
      <c r="I17" s="17">
        <v>0.996660337236428</v>
      </c>
      <c r="J17" s="33">
        <f t="shared" si="6"/>
        <v>0.8515048882163809</v>
      </c>
      <c r="K17" s="7">
        <f t="shared" si="1"/>
        <v>5473.08708117662</v>
      </c>
      <c r="L17" s="7">
        <f t="shared" si="2"/>
        <v>5901.672721665168</v>
      </c>
      <c r="M17" s="6">
        <f t="shared" si="3"/>
        <v>6907.726786342458</v>
      </c>
      <c r="N17" s="7">
        <f t="shared" si="4"/>
        <v>6449.084051172634</v>
      </c>
    </row>
    <row r="18" spans="1:14" ht="11.25">
      <c r="A18" s="2" t="s">
        <v>18</v>
      </c>
      <c r="B18" s="3">
        <v>705505289</v>
      </c>
      <c r="C18" s="3">
        <v>147376000</v>
      </c>
      <c r="D18" s="3">
        <v>181108082</v>
      </c>
      <c r="E18" s="3">
        <f t="shared" si="0"/>
        <v>671773207</v>
      </c>
      <c r="F18" s="3">
        <v>104341</v>
      </c>
      <c r="G18" s="3">
        <f t="shared" si="5"/>
        <v>6438.247735789383</v>
      </c>
      <c r="H18" s="17">
        <v>1.0598663002317765</v>
      </c>
      <c r="I18" s="17">
        <v>1.0005012285863086</v>
      </c>
      <c r="J18" s="33">
        <f t="shared" si="6"/>
        <v>0.8515048882163809</v>
      </c>
      <c r="K18" s="7">
        <f t="shared" si="1"/>
        <v>6074.584817331617</v>
      </c>
      <c r="L18" s="7">
        <f t="shared" si="2"/>
        <v>6435.0223186497415</v>
      </c>
      <c r="M18" s="6">
        <f t="shared" si="3"/>
        <v>7561.022637550992</v>
      </c>
      <c r="N18" s="7">
        <f t="shared" si="4"/>
        <v>7130.366097889402</v>
      </c>
    </row>
    <row r="19" spans="1:14" ht="11.25">
      <c r="A19" s="2" t="s">
        <v>19</v>
      </c>
      <c r="B19" s="3">
        <v>1075914000</v>
      </c>
      <c r="C19" s="3">
        <v>0</v>
      </c>
      <c r="D19" s="3">
        <v>161151600</v>
      </c>
      <c r="E19" s="3">
        <f t="shared" si="0"/>
        <v>914762400</v>
      </c>
      <c r="F19" s="3">
        <v>131313</v>
      </c>
      <c r="G19" s="3">
        <f t="shared" si="5"/>
        <v>6966.274473966781</v>
      </c>
      <c r="H19" s="17">
        <v>1.0105635258128347</v>
      </c>
      <c r="I19" s="17">
        <v>0.9063074431138851</v>
      </c>
      <c r="J19" s="33">
        <f t="shared" si="6"/>
        <v>0.8515048882163809</v>
      </c>
      <c r="K19" s="7">
        <f t="shared" si="1"/>
        <v>6893.455281164578</v>
      </c>
      <c r="L19" s="7">
        <f t="shared" si="2"/>
        <v>7686.436348831145</v>
      </c>
      <c r="M19" s="6">
        <f t="shared" si="3"/>
        <v>8181.13268681147</v>
      </c>
      <c r="N19" s="7">
        <f t="shared" si="4"/>
        <v>8932.525619270227</v>
      </c>
    </row>
    <row r="20" spans="1:14" ht="11.25">
      <c r="A20" s="2" t="s">
        <v>20</v>
      </c>
      <c r="B20" s="3">
        <v>1126180792</v>
      </c>
      <c r="C20" s="3">
        <v>0</v>
      </c>
      <c r="D20" s="3">
        <v>234009966</v>
      </c>
      <c r="E20" s="3">
        <f t="shared" si="0"/>
        <v>892170826</v>
      </c>
      <c r="F20" s="3">
        <v>172092</v>
      </c>
      <c r="G20" s="3">
        <f t="shared" si="5"/>
        <v>5184.266706180415</v>
      </c>
      <c r="H20" s="17">
        <v>1.0241174914025721</v>
      </c>
      <c r="I20" s="17">
        <v>0.9026318009637421</v>
      </c>
      <c r="J20" s="33">
        <f t="shared" si="6"/>
        <v>0.8515048882163809</v>
      </c>
      <c r="K20" s="7">
        <f t="shared" si="1"/>
        <v>5062.179632417315</v>
      </c>
      <c r="L20" s="7">
        <f t="shared" si="2"/>
        <v>5743.501060615371</v>
      </c>
      <c r="M20" s="6">
        <f t="shared" si="3"/>
        <v>6088.358126797988</v>
      </c>
      <c r="N20" s="7">
        <f t="shared" si="4"/>
        <v>6586.273731460741</v>
      </c>
    </row>
    <row r="21" spans="1:14" ht="11.25">
      <c r="A21" s="2" t="s">
        <v>21</v>
      </c>
      <c r="B21" s="3">
        <v>227451604</v>
      </c>
      <c r="C21" s="3">
        <v>0</v>
      </c>
      <c r="D21" s="3">
        <v>23935508</v>
      </c>
      <c r="E21" s="3">
        <f t="shared" si="0"/>
        <v>203516096</v>
      </c>
      <c r="F21" s="3">
        <v>30560</v>
      </c>
      <c r="G21" s="3">
        <f t="shared" si="5"/>
        <v>6659.558115183246</v>
      </c>
      <c r="H21" s="17">
        <v>1.025790264108319</v>
      </c>
      <c r="I21" s="17">
        <v>1.0856606057023475</v>
      </c>
      <c r="J21" s="33">
        <f t="shared" si="6"/>
        <v>0.8515048882163809</v>
      </c>
      <c r="K21" s="7">
        <f t="shared" si="1"/>
        <v>6492.124509460177</v>
      </c>
      <c r="L21" s="7">
        <f t="shared" si="2"/>
        <v>6134.106810364526</v>
      </c>
      <c r="M21" s="6">
        <f t="shared" si="3"/>
        <v>7820.927639220958</v>
      </c>
      <c r="N21" s="7">
        <f t="shared" si="4"/>
        <v>7022.724243689756</v>
      </c>
    </row>
    <row r="22" spans="1:14" ht="11.25">
      <c r="A22" s="2" t="s">
        <v>22</v>
      </c>
      <c r="B22" s="3">
        <v>1251215744</v>
      </c>
      <c r="C22" s="3">
        <v>197053811</v>
      </c>
      <c r="D22" s="3">
        <v>171944861</v>
      </c>
      <c r="E22" s="3">
        <f t="shared" si="0"/>
        <v>1276324694</v>
      </c>
      <c r="F22" s="3">
        <v>174136</v>
      </c>
      <c r="G22" s="3">
        <f t="shared" si="5"/>
        <v>7329.470609179032</v>
      </c>
      <c r="H22" s="17">
        <v>0.9875491774270709</v>
      </c>
      <c r="I22" s="17">
        <v>0.9982703131656744</v>
      </c>
      <c r="J22" s="33">
        <f t="shared" si="6"/>
        <v>0.8515048882163809</v>
      </c>
      <c r="K22" s="7">
        <f t="shared" si="1"/>
        <v>7421.87910912447</v>
      </c>
      <c r="L22" s="7">
        <f t="shared" si="2"/>
        <v>7342.170264420778</v>
      </c>
      <c r="M22" s="6">
        <f t="shared" si="3"/>
        <v>8607.667096934501</v>
      </c>
      <c r="N22" s="7">
        <f t="shared" si="4"/>
        <v>8731.293245601402</v>
      </c>
    </row>
    <row r="23" spans="1:14" ht="11.25">
      <c r="A23" s="2" t="s">
        <v>23</v>
      </c>
      <c r="B23" s="3">
        <v>1023400000</v>
      </c>
      <c r="C23" s="3">
        <v>0</v>
      </c>
      <c r="D23" s="3">
        <v>41600000</v>
      </c>
      <c r="E23" s="3">
        <f t="shared" si="0"/>
        <v>981800000</v>
      </c>
      <c r="F23" s="3">
        <v>123602</v>
      </c>
      <c r="G23" s="3">
        <f t="shared" si="5"/>
        <v>7943.237164447177</v>
      </c>
      <c r="H23" s="17">
        <v>0.9696782103428101</v>
      </c>
      <c r="I23" s="17">
        <v>1.2036995535966521</v>
      </c>
      <c r="J23" s="33">
        <f t="shared" si="6"/>
        <v>0.8515048882163809</v>
      </c>
      <c r="K23" s="7">
        <f t="shared" si="1"/>
        <v>8191.621797543544</v>
      </c>
      <c r="L23" s="7">
        <f t="shared" si="2"/>
        <v>6599.019780901968</v>
      </c>
      <c r="M23" s="6">
        <f t="shared" si="3"/>
        <v>9328.469248233692</v>
      </c>
      <c r="N23" s="7">
        <f t="shared" si="4"/>
        <v>7992.168802674173</v>
      </c>
    </row>
    <row r="24" spans="1:14" ht="11.25">
      <c r="A24" s="2" t="s">
        <v>24</v>
      </c>
      <c r="B24" s="3">
        <v>2158600000</v>
      </c>
      <c r="C24" s="3">
        <v>416900000</v>
      </c>
      <c r="D24" s="3">
        <v>242700000</v>
      </c>
      <c r="E24" s="3">
        <f t="shared" si="0"/>
        <v>2332800000</v>
      </c>
      <c r="F24" s="3">
        <v>350261</v>
      </c>
      <c r="G24" s="3">
        <f t="shared" si="5"/>
        <v>6660.176268554022</v>
      </c>
      <c r="H24" s="17">
        <v>1.0664111283238304</v>
      </c>
      <c r="I24" s="17">
        <v>1.028400170043783</v>
      </c>
      <c r="J24" s="33">
        <f t="shared" si="6"/>
        <v>0.8515048882163809</v>
      </c>
      <c r="K24" s="7">
        <f t="shared" si="1"/>
        <v>6245.411447480288</v>
      </c>
      <c r="L24" s="7">
        <f t="shared" si="2"/>
        <v>6476.249676495553</v>
      </c>
      <c r="M24" s="6">
        <f t="shared" si="3"/>
        <v>7821.653593210571</v>
      </c>
      <c r="N24" s="7">
        <f t="shared" si="4"/>
        <v>7132.007147244053</v>
      </c>
    </row>
    <row r="25" spans="1:14" ht="11.25">
      <c r="A25" s="2" t="s">
        <v>25</v>
      </c>
      <c r="B25" s="3">
        <v>1397800000</v>
      </c>
      <c r="C25" s="3">
        <v>0</v>
      </c>
      <c r="D25" s="3">
        <v>190100000</v>
      </c>
      <c r="E25" s="3">
        <f t="shared" si="0"/>
        <v>1207700000</v>
      </c>
      <c r="F25" s="3">
        <v>176545</v>
      </c>
      <c r="G25" s="3">
        <f t="shared" si="5"/>
        <v>6840.74881758192</v>
      </c>
      <c r="H25" s="17">
        <v>0.9648067449746665</v>
      </c>
      <c r="I25" s="17">
        <v>1.0516672163874754</v>
      </c>
      <c r="J25" s="33">
        <f t="shared" si="6"/>
        <v>0.8515048882163809</v>
      </c>
      <c r="K25" s="7">
        <f t="shared" si="1"/>
        <v>7090.278807867934</v>
      </c>
      <c r="L25" s="7">
        <f t="shared" si="2"/>
        <v>6504.670594449261</v>
      </c>
      <c r="M25" s="6">
        <f t="shared" si="3"/>
        <v>8033.716438094689</v>
      </c>
      <c r="N25" s="7">
        <f t="shared" si="4"/>
        <v>7917.677928690532</v>
      </c>
    </row>
    <row r="26" spans="1:14" ht="11.25">
      <c r="A26" s="2" t="s">
        <v>26</v>
      </c>
      <c r="B26" s="3">
        <v>728229349</v>
      </c>
      <c r="C26" s="3">
        <v>39990827</v>
      </c>
      <c r="D26" s="3">
        <v>214732000</v>
      </c>
      <c r="E26" s="3">
        <f t="shared" si="0"/>
        <v>553488176</v>
      </c>
      <c r="F26" s="3">
        <v>107110</v>
      </c>
      <c r="G26" s="3">
        <f t="shared" si="5"/>
        <v>5167.474334796004</v>
      </c>
      <c r="H26" s="17">
        <v>1.0363002339481995</v>
      </c>
      <c r="I26" s="17">
        <v>0.8841605671049289</v>
      </c>
      <c r="J26" s="33">
        <f t="shared" si="6"/>
        <v>0.8515048882163809</v>
      </c>
      <c r="K26" s="7">
        <f t="shared" si="1"/>
        <v>4986.4645066309085</v>
      </c>
      <c r="L26" s="7">
        <f t="shared" si="2"/>
        <v>5844.497625263068</v>
      </c>
      <c r="M26" s="6">
        <f t="shared" si="3"/>
        <v>6068.637310609151</v>
      </c>
      <c r="N26" s="7">
        <f t="shared" si="4"/>
        <v>6623.300276838817</v>
      </c>
    </row>
    <row r="27" spans="1:14" ht="11.25">
      <c r="A27" s="2" t="s">
        <v>27</v>
      </c>
      <c r="B27" s="3">
        <v>858713957</v>
      </c>
      <c r="C27" s="3">
        <v>102129194</v>
      </c>
      <c r="D27" s="3">
        <v>32440165</v>
      </c>
      <c r="E27" s="3">
        <f t="shared" si="0"/>
        <v>928402986</v>
      </c>
      <c r="F27" s="3">
        <v>163408</v>
      </c>
      <c r="G27" s="3">
        <f t="shared" si="5"/>
        <v>5681.502655928718</v>
      </c>
      <c r="H27" s="17">
        <v>0.9631710038309679</v>
      </c>
      <c r="I27" s="17">
        <v>0.9992960261153155</v>
      </c>
      <c r="J27" s="33">
        <f t="shared" si="6"/>
        <v>0.8515048882163809</v>
      </c>
      <c r="K27" s="7">
        <f t="shared" si="1"/>
        <v>5898.747609023533</v>
      </c>
      <c r="L27" s="7">
        <f t="shared" si="2"/>
        <v>5685.5051030425</v>
      </c>
      <c r="M27" s="6">
        <f t="shared" si="3"/>
        <v>6672.307739571024</v>
      </c>
      <c r="N27" s="7">
        <f t="shared" si="4"/>
        <v>6932.3185108348825</v>
      </c>
    </row>
    <row r="28" spans="1:14" ht="11.25">
      <c r="A28" s="2" t="s">
        <v>28</v>
      </c>
      <c r="B28" s="3">
        <v>149837689</v>
      </c>
      <c r="C28" s="3">
        <v>3089974</v>
      </c>
      <c r="D28" s="3">
        <v>16443381</v>
      </c>
      <c r="E28" s="3">
        <f t="shared" si="0"/>
        <v>136484282</v>
      </c>
      <c r="F28" s="3">
        <v>34333</v>
      </c>
      <c r="G28" s="3">
        <f t="shared" si="5"/>
        <v>3975.3089447470365</v>
      </c>
      <c r="H28" s="17">
        <v>1.0311215258806312</v>
      </c>
      <c r="I28" s="17">
        <v>0.9461090395768761</v>
      </c>
      <c r="J28" s="33">
        <f t="shared" si="6"/>
        <v>0.8515048882163809</v>
      </c>
      <c r="K28" s="7">
        <f t="shared" si="1"/>
        <v>3855.3253374784476</v>
      </c>
      <c r="L28" s="7">
        <f t="shared" si="2"/>
        <v>4201.745019289632</v>
      </c>
      <c r="M28" s="6">
        <f t="shared" si="3"/>
        <v>4668.568554050212</v>
      </c>
      <c r="N28" s="7">
        <f t="shared" si="4"/>
        <v>4785.559222711925</v>
      </c>
    </row>
    <row r="29" spans="1:14" ht="11.25">
      <c r="A29" s="2" t="s">
        <v>29</v>
      </c>
      <c r="B29" s="3">
        <v>512800000</v>
      </c>
      <c r="C29" s="3">
        <v>50800000</v>
      </c>
      <c r="D29" s="3">
        <v>175400000</v>
      </c>
      <c r="E29" s="3">
        <f t="shared" si="0"/>
        <v>388200000</v>
      </c>
      <c r="F29" s="3">
        <v>67683</v>
      </c>
      <c r="G29" s="3">
        <f t="shared" si="5"/>
        <v>5735.561366960685</v>
      </c>
      <c r="H29" s="17">
        <v>1.0223459476590595</v>
      </c>
      <c r="I29" s="17">
        <v>1.0122360731831643</v>
      </c>
      <c r="J29" s="33">
        <f t="shared" si="6"/>
        <v>0.8515048882163809</v>
      </c>
      <c r="K29" s="7">
        <f t="shared" si="1"/>
        <v>5610.19621596175</v>
      </c>
      <c r="L29" s="7">
        <f t="shared" si="2"/>
        <v>5666.228974555458</v>
      </c>
      <c r="M29" s="6">
        <f t="shared" si="3"/>
        <v>6735.793823773314</v>
      </c>
      <c r="N29" s="7">
        <f t="shared" si="4"/>
        <v>6508.922420121917</v>
      </c>
    </row>
    <row r="30" spans="1:14" ht="11.25">
      <c r="A30" s="2" t="s">
        <v>30</v>
      </c>
      <c r="B30" s="3">
        <v>360805308</v>
      </c>
      <c r="C30" s="3">
        <v>0</v>
      </c>
      <c r="D30" s="3">
        <v>29748470</v>
      </c>
      <c r="E30" s="3">
        <f t="shared" si="0"/>
        <v>331056838</v>
      </c>
      <c r="F30" s="3">
        <v>49953</v>
      </c>
      <c r="G30" s="3">
        <f t="shared" si="5"/>
        <v>6627.3664844954255</v>
      </c>
      <c r="H30" s="17">
        <v>1.021210618774977</v>
      </c>
      <c r="I30" s="17">
        <v>1.0066083800399663</v>
      </c>
      <c r="J30" s="33">
        <f t="shared" si="6"/>
        <v>0.8515048882163809</v>
      </c>
      <c r="K30" s="7">
        <f t="shared" si="1"/>
        <v>6489.71560092616</v>
      </c>
      <c r="L30" s="7">
        <f t="shared" si="2"/>
        <v>6583.857849695522</v>
      </c>
      <c r="M30" s="6">
        <f t="shared" si="3"/>
        <v>7783.122065661361</v>
      </c>
      <c r="N30" s="7">
        <f t="shared" si="4"/>
        <v>7571.4311601168465</v>
      </c>
    </row>
    <row r="31" spans="1:14" ht="11.25">
      <c r="A31" s="2" t="s">
        <v>31</v>
      </c>
      <c r="B31" s="3">
        <v>103347000</v>
      </c>
      <c r="C31" s="3">
        <v>0</v>
      </c>
      <c r="D31" s="3">
        <v>12366000</v>
      </c>
      <c r="E31" s="3">
        <f t="shared" si="0"/>
        <v>90981000</v>
      </c>
      <c r="F31" s="3">
        <v>27455</v>
      </c>
      <c r="G31" s="3">
        <f t="shared" si="5"/>
        <v>3313.822618830814</v>
      </c>
      <c r="H31" s="17">
        <v>1.1131556041396524</v>
      </c>
      <c r="I31" s="17">
        <v>1.143720138545011</v>
      </c>
      <c r="J31" s="33">
        <f t="shared" si="6"/>
        <v>0.8515048882163809</v>
      </c>
      <c r="K31" s="7">
        <f t="shared" si="1"/>
        <v>2976.9626155653564</v>
      </c>
      <c r="L31" s="7">
        <f t="shared" si="2"/>
        <v>2897.406898025341</v>
      </c>
      <c r="M31" s="6">
        <f t="shared" si="3"/>
        <v>3891.724715488326</v>
      </c>
      <c r="N31" s="7">
        <f t="shared" si="4"/>
        <v>3056.796076119273</v>
      </c>
    </row>
    <row r="32" spans="1:14" ht="11.25">
      <c r="A32" s="2" t="s">
        <v>32</v>
      </c>
      <c r="B32" s="3">
        <v>1715486211</v>
      </c>
      <c r="C32" s="3">
        <v>170885542</v>
      </c>
      <c r="D32" s="3">
        <v>235733000</v>
      </c>
      <c r="E32" s="3">
        <f t="shared" si="0"/>
        <v>1650638753</v>
      </c>
      <c r="F32" s="3">
        <v>188839</v>
      </c>
      <c r="G32" s="3">
        <f t="shared" si="5"/>
        <v>8740.98439940902</v>
      </c>
      <c r="H32" s="17">
        <v>0.9433534994182914</v>
      </c>
      <c r="I32" s="17">
        <v>1.1805031966192454</v>
      </c>
      <c r="J32" s="33">
        <f t="shared" si="6"/>
        <v>0.8515048882163809</v>
      </c>
      <c r="K32" s="7">
        <f t="shared" si="1"/>
        <v>9265.863120027701</v>
      </c>
      <c r="L32" s="7">
        <f t="shared" si="2"/>
        <v>7404.456357629247</v>
      </c>
      <c r="M32" s="6">
        <f t="shared" si="3"/>
        <v>10265.336723689832</v>
      </c>
      <c r="N32" s="7">
        <f t="shared" si="4"/>
        <v>9217.890980245935</v>
      </c>
    </row>
    <row r="33" spans="1:14" ht="11.25">
      <c r="A33" s="2" t="s">
        <v>33</v>
      </c>
      <c r="B33" s="3">
        <v>512487400</v>
      </c>
      <c r="C33" s="3">
        <v>55099400</v>
      </c>
      <c r="D33" s="3">
        <v>92706300</v>
      </c>
      <c r="E33" s="3">
        <f t="shared" si="0"/>
        <v>474880500</v>
      </c>
      <c r="F33" s="3">
        <v>68579</v>
      </c>
      <c r="G33" s="3">
        <f t="shared" si="5"/>
        <v>6924.576036395982</v>
      </c>
      <c r="H33" s="17">
        <v>1.0778606463498552</v>
      </c>
      <c r="I33" s="17">
        <v>0.9496393075085272</v>
      </c>
      <c r="J33" s="33">
        <f t="shared" si="6"/>
        <v>0.8515048882163809</v>
      </c>
      <c r="K33" s="7">
        <f t="shared" si="1"/>
        <v>6424.370404324402</v>
      </c>
      <c r="L33" s="7">
        <f t="shared" si="2"/>
        <v>7291.795928880927</v>
      </c>
      <c r="M33" s="6">
        <f t="shared" si="3"/>
        <v>8132.162401205543</v>
      </c>
      <c r="N33" s="7">
        <f t="shared" si="4"/>
        <v>7944.832484775361</v>
      </c>
    </row>
    <row r="34" spans="1:14" ht="11.25">
      <c r="A34" s="2" t="s">
        <v>34</v>
      </c>
      <c r="B34" s="3">
        <v>3146165040</v>
      </c>
      <c r="C34" s="3">
        <v>471476200</v>
      </c>
      <c r="D34" s="3">
        <v>329592200</v>
      </c>
      <c r="E34" s="3">
        <f t="shared" si="0"/>
        <v>3288049040</v>
      </c>
      <c r="F34" s="3">
        <v>466866</v>
      </c>
      <c r="G34" s="3">
        <f t="shared" si="5"/>
        <v>7042.811084979416</v>
      </c>
      <c r="H34" s="17">
        <v>0.9317961346072143</v>
      </c>
      <c r="I34" s="17">
        <v>1.1354402623374587</v>
      </c>
      <c r="J34" s="33">
        <f t="shared" si="6"/>
        <v>0.8515048882163809</v>
      </c>
      <c r="K34" s="7">
        <f t="shared" si="1"/>
        <v>7558.317558323221</v>
      </c>
      <c r="L34" s="7">
        <f t="shared" si="2"/>
        <v>6202.71388869092</v>
      </c>
      <c r="M34" s="6">
        <f t="shared" si="3"/>
        <v>8271.016622971782</v>
      </c>
      <c r="N34" s="7">
        <f t="shared" si="4"/>
        <v>7817.604567653836</v>
      </c>
    </row>
    <row r="35" spans="1:14" ht="11.25">
      <c r="A35" s="2" t="s">
        <v>35</v>
      </c>
      <c r="B35" s="3">
        <v>2321615000</v>
      </c>
      <c r="C35" s="3">
        <v>123434000</v>
      </c>
      <c r="D35" s="3">
        <v>425986000</v>
      </c>
      <c r="E35" s="3">
        <f aca="true" t="shared" si="7" ref="E35:E52">B35+C35-D35</f>
        <v>2019063000</v>
      </c>
      <c r="F35" s="3">
        <v>286345</v>
      </c>
      <c r="G35" s="3">
        <f t="shared" si="5"/>
        <v>7051.155075171559</v>
      </c>
      <c r="H35" s="17">
        <v>0.9636117124425025</v>
      </c>
      <c r="I35" s="17">
        <v>0.9302508535100678</v>
      </c>
      <c r="J35" s="33">
        <f t="shared" si="6"/>
        <v>0.8515048882163809</v>
      </c>
      <c r="K35" s="7">
        <f aca="true" t="shared" si="8" ref="K35:K53">G35/H35</f>
        <v>7317.423588904636</v>
      </c>
      <c r="L35" s="7">
        <f aca="true" t="shared" si="9" ref="L35:L53">G35/I35</f>
        <v>7579.842629077734</v>
      </c>
      <c r="M35" s="6">
        <f aca="true" t="shared" si="10" ref="M35:M53">G35/J35</f>
        <v>8280.815733120899</v>
      </c>
      <c r="N35" s="7">
        <f aca="true" t="shared" si="11" ref="N35:N53">((G35/J35)/H35)/I35</f>
        <v>9237.851433035165</v>
      </c>
    </row>
    <row r="36" spans="1:14" ht="11.25">
      <c r="A36" s="2" t="s">
        <v>36</v>
      </c>
      <c r="B36" s="3">
        <v>201168351</v>
      </c>
      <c r="C36" s="3">
        <v>0</v>
      </c>
      <c r="D36" s="3">
        <v>42724656</v>
      </c>
      <c r="E36" s="3">
        <f t="shared" si="7"/>
        <v>158443695</v>
      </c>
      <c r="F36" s="3">
        <v>33139</v>
      </c>
      <c r="G36" s="3">
        <f t="shared" si="5"/>
        <v>4781.185159479767</v>
      </c>
      <c r="H36" s="17">
        <v>1.0011339141758393</v>
      </c>
      <c r="I36" s="17">
        <v>1.0018227099424237</v>
      </c>
      <c r="J36" s="33">
        <f t="shared" si="6"/>
        <v>0.8515048882163809</v>
      </c>
      <c r="K36" s="7">
        <f t="shared" si="8"/>
        <v>4775.769846350445</v>
      </c>
      <c r="L36" s="7">
        <f t="shared" si="9"/>
        <v>4772.486301248401</v>
      </c>
      <c r="M36" s="6">
        <f t="shared" si="10"/>
        <v>5614.982633270323</v>
      </c>
      <c r="N36" s="7">
        <f t="shared" si="11"/>
        <v>5598.418642893757</v>
      </c>
    </row>
    <row r="37" spans="1:14" ht="11.25">
      <c r="A37" s="2" t="s">
        <v>37</v>
      </c>
      <c r="B37" s="3">
        <v>2075041500</v>
      </c>
      <c r="C37" s="3">
        <v>95582936</v>
      </c>
      <c r="D37" s="3">
        <v>338726700</v>
      </c>
      <c r="E37" s="3">
        <f t="shared" si="7"/>
        <v>1831897736</v>
      </c>
      <c r="F37" s="3">
        <v>353571</v>
      </c>
      <c r="G37" s="3">
        <f t="shared" si="5"/>
        <v>5181.1311900580085</v>
      </c>
      <c r="H37" s="17">
        <v>1.0963505452155515</v>
      </c>
      <c r="I37" s="17">
        <v>1.0102472432299694</v>
      </c>
      <c r="J37" s="33">
        <f t="shared" si="6"/>
        <v>0.8515048882163809</v>
      </c>
      <c r="K37" s="7">
        <f t="shared" si="8"/>
        <v>4725.797978272867</v>
      </c>
      <c r="L37" s="7">
        <f t="shared" si="9"/>
        <v>5128.577409914884</v>
      </c>
      <c r="M37" s="6">
        <f t="shared" si="10"/>
        <v>6084.675803694741</v>
      </c>
      <c r="N37" s="7">
        <f t="shared" si="11"/>
        <v>5493.641722201467</v>
      </c>
    </row>
    <row r="38" spans="1:14" ht="11.25">
      <c r="A38" s="2" t="s">
        <v>38</v>
      </c>
      <c r="B38" s="3">
        <v>821430601</v>
      </c>
      <c r="C38" s="3">
        <v>25896177</v>
      </c>
      <c r="D38" s="3">
        <v>151964102</v>
      </c>
      <c r="E38" s="3">
        <f t="shared" si="7"/>
        <v>695362676</v>
      </c>
      <c r="F38" s="3">
        <v>128530</v>
      </c>
      <c r="G38" s="3">
        <f t="shared" si="5"/>
        <v>5410.119629658446</v>
      </c>
      <c r="H38" s="17">
        <v>1.0293166136749208</v>
      </c>
      <c r="I38" s="17">
        <v>0.8887421600754553</v>
      </c>
      <c r="J38" s="33">
        <f t="shared" si="6"/>
        <v>0.8515048882163809</v>
      </c>
      <c r="K38" s="7">
        <f t="shared" si="8"/>
        <v>5256.030610778689</v>
      </c>
      <c r="L38" s="7">
        <f t="shared" si="9"/>
        <v>6087.389428221927</v>
      </c>
      <c r="M38" s="6">
        <f t="shared" si="10"/>
        <v>6353.597853079674</v>
      </c>
      <c r="N38" s="7">
        <f t="shared" si="11"/>
        <v>6945.363137905079</v>
      </c>
    </row>
    <row r="39" spans="1:14" ht="11.25">
      <c r="A39" s="2" t="s">
        <v>39</v>
      </c>
      <c r="B39" s="3">
        <v>586340476</v>
      </c>
      <c r="C39" s="3">
        <v>91392473</v>
      </c>
      <c r="D39" s="3">
        <v>111688350</v>
      </c>
      <c r="E39" s="3">
        <f t="shared" si="7"/>
        <v>566044599</v>
      </c>
      <c r="F39" s="3">
        <v>124377</v>
      </c>
      <c r="G39" s="3">
        <f t="shared" si="5"/>
        <v>4551.039171229408</v>
      </c>
      <c r="H39" s="17">
        <v>1.0255309959826115</v>
      </c>
      <c r="I39" s="17">
        <v>1.0115957709523153</v>
      </c>
      <c r="J39" s="33">
        <f t="shared" si="6"/>
        <v>0.8515048882163809</v>
      </c>
      <c r="K39" s="7">
        <f t="shared" si="8"/>
        <v>4437.739267811046</v>
      </c>
      <c r="L39" s="7">
        <f t="shared" si="9"/>
        <v>4498.871290204252</v>
      </c>
      <c r="M39" s="6">
        <f t="shared" si="10"/>
        <v>5344.70116873001</v>
      </c>
      <c r="N39" s="7">
        <f t="shared" si="11"/>
        <v>5151.902458028372</v>
      </c>
    </row>
    <row r="40" spans="1:14" ht="11.25">
      <c r="A40" s="2" t="s">
        <v>40</v>
      </c>
      <c r="B40" s="3">
        <v>1785581000</v>
      </c>
      <c r="C40" s="3">
        <v>92739000</v>
      </c>
      <c r="D40" s="3">
        <v>89100000</v>
      </c>
      <c r="E40" s="3">
        <f t="shared" si="7"/>
        <v>1789220000</v>
      </c>
      <c r="F40" s="3">
        <v>293742</v>
      </c>
      <c r="G40" s="3">
        <f t="shared" si="5"/>
        <v>6091.127588155592</v>
      </c>
      <c r="H40" s="17">
        <v>1.041205959721607</v>
      </c>
      <c r="I40" s="17">
        <v>1.0623986817765019</v>
      </c>
      <c r="J40" s="33">
        <f t="shared" si="6"/>
        <v>0.8515048882163809</v>
      </c>
      <c r="K40" s="7">
        <f t="shared" si="8"/>
        <v>5850.069845724097</v>
      </c>
      <c r="L40" s="7">
        <f t="shared" si="9"/>
        <v>5733.372690156434</v>
      </c>
      <c r="M40" s="6">
        <f t="shared" si="10"/>
        <v>7153.367728650948</v>
      </c>
      <c r="N40" s="7">
        <f t="shared" si="11"/>
        <v>6466.75462979776</v>
      </c>
    </row>
    <row r="41" spans="1:14" ht="11.25">
      <c r="A41" s="2" t="s">
        <v>41</v>
      </c>
      <c r="B41" s="3">
        <v>177899068</v>
      </c>
      <c r="C41" s="3">
        <v>0</v>
      </c>
      <c r="D41" s="3">
        <v>0</v>
      </c>
      <c r="E41" s="3">
        <f t="shared" si="7"/>
        <v>177899068</v>
      </c>
      <c r="F41" s="3">
        <v>26677</v>
      </c>
      <c r="G41" s="3">
        <f t="shared" si="5"/>
        <v>6668.630955504742</v>
      </c>
      <c r="H41" s="17">
        <v>1.078591519807809</v>
      </c>
      <c r="I41" s="17">
        <v>1.1400197038924895</v>
      </c>
      <c r="J41" s="33">
        <f t="shared" si="6"/>
        <v>0.8515048882163809</v>
      </c>
      <c r="K41" s="7">
        <f t="shared" si="8"/>
        <v>6182.721478000313</v>
      </c>
      <c r="L41" s="7">
        <f t="shared" si="9"/>
        <v>5849.575172021441</v>
      </c>
      <c r="M41" s="6">
        <f t="shared" si="10"/>
        <v>7831.582704678657</v>
      </c>
      <c r="N41" s="7">
        <f t="shared" si="11"/>
        <v>6369.130970695415</v>
      </c>
    </row>
    <row r="42" spans="1:14" ht="11.25">
      <c r="A42" s="2" t="s">
        <v>42</v>
      </c>
      <c r="B42" s="3">
        <v>796878645</v>
      </c>
      <c r="C42" s="3">
        <v>35926715</v>
      </c>
      <c r="D42" s="3">
        <v>225096159</v>
      </c>
      <c r="E42" s="3">
        <f t="shared" si="7"/>
        <v>607709201</v>
      </c>
      <c r="F42" s="3">
        <v>137007</v>
      </c>
      <c r="G42" s="3">
        <f t="shared" si="5"/>
        <v>4435.606947090295</v>
      </c>
      <c r="H42" s="17">
        <v>1.0132153039755996</v>
      </c>
      <c r="I42" s="17">
        <v>0.916744267028364</v>
      </c>
      <c r="J42" s="33">
        <f t="shared" si="6"/>
        <v>0.8515048882163809</v>
      </c>
      <c r="K42" s="7">
        <f t="shared" si="8"/>
        <v>4377.753602502942</v>
      </c>
      <c r="L42" s="7">
        <f t="shared" si="9"/>
        <v>4838.434344910997</v>
      </c>
      <c r="M42" s="6">
        <f t="shared" si="10"/>
        <v>5209.138559828369</v>
      </c>
      <c r="N42" s="7">
        <f t="shared" si="11"/>
        <v>5608.102799875644</v>
      </c>
    </row>
    <row r="43" spans="1:14" ht="11.25">
      <c r="A43" s="2" t="s">
        <v>43</v>
      </c>
      <c r="B43" s="3">
        <v>129200000</v>
      </c>
      <c r="C43" s="3">
        <v>0</v>
      </c>
      <c r="D43" s="3">
        <v>26200716</v>
      </c>
      <c r="E43" s="3">
        <f t="shared" si="7"/>
        <v>102999284</v>
      </c>
      <c r="F43" s="3">
        <v>22573</v>
      </c>
      <c r="G43" s="3">
        <f t="shared" si="5"/>
        <v>4562.9417445620875</v>
      </c>
      <c r="H43" s="17">
        <v>0.9823654909063297</v>
      </c>
      <c r="I43" s="17">
        <v>1.0066577601480093</v>
      </c>
      <c r="J43" s="33">
        <f t="shared" si="6"/>
        <v>0.8515048882163809</v>
      </c>
      <c r="K43" s="7">
        <f t="shared" si="8"/>
        <v>4644.851419151868</v>
      </c>
      <c r="L43" s="7">
        <f t="shared" si="9"/>
        <v>4532.763691099144</v>
      </c>
      <c r="M43" s="6">
        <f t="shared" si="10"/>
        <v>5358.679448241255</v>
      </c>
      <c r="N43" s="7">
        <f t="shared" si="11"/>
        <v>5418.796417110021</v>
      </c>
    </row>
    <row r="44" spans="1:14" ht="11.25">
      <c r="A44" s="2" t="s">
        <v>44</v>
      </c>
      <c r="B44" s="3">
        <v>1063314250</v>
      </c>
      <c r="C44" s="3">
        <v>0</v>
      </c>
      <c r="D44" s="3">
        <v>212304500</v>
      </c>
      <c r="E44" s="3">
        <f t="shared" si="7"/>
        <v>851009750</v>
      </c>
      <c r="F44" s="3">
        <v>160822</v>
      </c>
      <c r="G44" s="3">
        <f t="shared" si="5"/>
        <v>5291.625212968375</v>
      </c>
      <c r="H44" s="17">
        <v>1.0438750971231094</v>
      </c>
      <c r="I44" s="17">
        <v>0.9146689706619153</v>
      </c>
      <c r="J44" s="33">
        <f t="shared" si="6"/>
        <v>0.8515048882163809</v>
      </c>
      <c r="K44" s="7">
        <f t="shared" si="8"/>
        <v>5069.213000244901</v>
      </c>
      <c r="L44" s="7">
        <f t="shared" si="9"/>
        <v>5785.289960300067</v>
      </c>
      <c r="M44" s="6">
        <f t="shared" si="10"/>
        <v>6214.439031644983</v>
      </c>
      <c r="N44" s="7">
        <f t="shared" si="11"/>
        <v>6508.62797073277</v>
      </c>
    </row>
    <row r="45" spans="1:14" ht="11.25">
      <c r="A45" s="2" t="s">
        <v>45</v>
      </c>
      <c r="B45" s="3">
        <v>5198765809</v>
      </c>
      <c r="C45" s="3">
        <v>607003382</v>
      </c>
      <c r="D45" s="3">
        <v>1607980292</v>
      </c>
      <c r="E45" s="3">
        <f t="shared" si="7"/>
        <v>4197788899</v>
      </c>
      <c r="F45" s="3">
        <v>704310</v>
      </c>
      <c r="G45" s="3">
        <f t="shared" si="5"/>
        <v>5960.1438272919595</v>
      </c>
      <c r="H45" s="17">
        <v>0.9993819741673148</v>
      </c>
      <c r="I45" s="17">
        <v>0.888380517375472</v>
      </c>
      <c r="J45" s="33">
        <f t="shared" si="6"/>
        <v>0.8515048882163809</v>
      </c>
      <c r="K45" s="7">
        <f t="shared" si="8"/>
        <v>5963.829628063836</v>
      </c>
      <c r="L45" s="7">
        <f t="shared" si="9"/>
        <v>6708.998802562572</v>
      </c>
      <c r="M45" s="6">
        <f t="shared" si="10"/>
        <v>6999.54152908796</v>
      </c>
      <c r="N45" s="7">
        <f t="shared" si="11"/>
        <v>7883.8627871208</v>
      </c>
    </row>
    <row r="46" spans="1:14" ht="11.25">
      <c r="A46" s="2" t="s">
        <v>46</v>
      </c>
      <c r="B46" s="3">
        <v>593431100</v>
      </c>
      <c r="C46" s="3">
        <v>0</v>
      </c>
      <c r="D46" s="3">
        <v>64187763</v>
      </c>
      <c r="E46" s="3">
        <f t="shared" si="7"/>
        <v>529243337</v>
      </c>
      <c r="F46" s="3">
        <v>98654</v>
      </c>
      <c r="G46" s="3">
        <f t="shared" si="5"/>
        <v>5364.641443834006</v>
      </c>
      <c r="H46" s="17">
        <v>1.070842474236399</v>
      </c>
      <c r="I46" s="17">
        <v>0.9994987714136916</v>
      </c>
      <c r="J46" s="33">
        <f t="shared" si="6"/>
        <v>0.8515048882163809</v>
      </c>
      <c r="K46" s="7">
        <f t="shared" si="8"/>
        <v>5009.739128679453</v>
      </c>
      <c r="L46" s="7">
        <f t="shared" si="9"/>
        <v>5367.331703916208</v>
      </c>
      <c r="M46" s="6">
        <f t="shared" si="10"/>
        <v>6300.188663709428</v>
      </c>
      <c r="N46" s="7">
        <f t="shared" si="11"/>
        <v>5886.344848669153</v>
      </c>
    </row>
    <row r="47" spans="1:14" ht="11.25">
      <c r="A47" s="2" t="s">
        <v>47</v>
      </c>
      <c r="B47" s="3">
        <v>61407302</v>
      </c>
      <c r="C47" s="3">
        <v>0</v>
      </c>
      <c r="D47" s="3">
        <v>12237048</v>
      </c>
      <c r="E47" s="3">
        <f t="shared" si="7"/>
        <v>49170254</v>
      </c>
      <c r="F47" s="3">
        <v>16379</v>
      </c>
      <c r="G47" s="3">
        <f t="shared" si="5"/>
        <v>3002.0302826790403</v>
      </c>
      <c r="H47" s="17">
        <v>1.1843924278136286</v>
      </c>
      <c r="I47" s="17">
        <v>1.1152456422182715</v>
      </c>
      <c r="J47" s="33">
        <f t="shared" si="6"/>
        <v>0.8515048882163809</v>
      </c>
      <c r="K47" s="7">
        <f t="shared" si="8"/>
        <v>2534.6584562523294</v>
      </c>
      <c r="L47" s="7">
        <f t="shared" si="9"/>
        <v>2691.810816411596</v>
      </c>
      <c r="M47" s="6">
        <f t="shared" si="10"/>
        <v>3525.5584838359455</v>
      </c>
      <c r="N47" s="7">
        <f t="shared" si="11"/>
        <v>2669.0810771661227</v>
      </c>
    </row>
    <row r="48" spans="1:14" ht="11.25">
      <c r="A48" s="2" t="s">
        <v>48</v>
      </c>
      <c r="B48" s="3">
        <v>1606220000</v>
      </c>
      <c r="C48" s="3">
        <v>13333179</v>
      </c>
      <c r="D48" s="3">
        <v>162093532</v>
      </c>
      <c r="E48" s="3">
        <f t="shared" si="7"/>
        <v>1457459647</v>
      </c>
      <c r="F48" s="3">
        <v>246637</v>
      </c>
      <c r="G48" s="3">
        <f t="shared" si="5"/>
        <v>5909.330907365886</v>
      </c>
      <c r="H48" s="17">
        <v>1.0573311141445074</v>
      </c>
      <c r="I48" s="17">
        <v>0.9628672344593655</v>
      </c>
      <c r="J48" s="33">
        <f t="shared" si="6"/>
        <v>0.8515048882163809</v>
      </c>
      <c r="K48" s="7">
        <f t="shared" si="8"/>
        <v>5588.912336271461</v>
      </c>
      <c r="L48" s="7">
        <f t="shared" si="9"/>
        <v>6137.222968942214</v>
      </c>
      <c r="M48" s="6">
        <f t="shared" si="10"/>
        <v>6939.867273978855</v>
      </c>
      <c r="N48" s="7">
        <f t="shared" si="11"/>
        <v>6816.693134293743</v>
      </c>
    </row>
    <row r="49" spans="1:14" ht="11.25">
      <c r="A49" s="2" t="s">
        <v>49</v>
      </c>
      <c r="B49" s="3">
        <v>1348018000</v>
      </c>
      <c r="C49" s="3">
        <v>0</v>
      </c>
      <c r="D49" s="3">
        <v>133800000</v>
      </c>
      <c r="E49" s="3">
        <f t="shared" si="7"/>
        <v>1214218000</v>
      </c>
      <c r="F49" s="3">
        <v>213147</v>
      </c>
      <c r="G49" s="3">
        <f t="shared" si="5"/>
        <v>5696.622518731204</v>
      </c>
      <c r="H49" s="17">
        <v>0.9541782939109553</v>
      </c>
      <c r="I49" s="17">
        <v>1.0347017684789048</v>
      </c>
      <c r="J49" s="33">
        <f t="shared" si="6"/>
        <v>0.8515048882163809</v>
      </c>
      <c r="K49" s="7">
        <f t="shared" si="8"/>
        <v>5970.186657026195</v>
      </c>
      <c r="L49" s="7">
        <f t="shared" si="9"/>
        <v>5505.5695199068805</v>
      </c>
      <c r="M49" s="6">
        <f t="shared" si="10"/>
        <v>6690.064376099743</v>
      </c>
      <c r="N49" s="7">
        <f t="shared" si="11"/>
        <v>6776.189966367842</v>
      </c>
    </row>
    <row r="50" spans="1:14" ht="11.25">
      <c r="A50" s="2" t="s">
        <v>50</v>
      </c>
      <c r="B50" s="3">
        <v>432121054</v>
      </c>
      <c r="C50" s="3">
        <v>0</v>
      </c>
      <c r="D50" s="3">
        <v>124654725</v>
      </c>
      <c r="E50" s="3">
        <f t="shared" si="7"/>
        <v>307466329</v>
      </c>
      <c r="F50" s="3">
        <v>64799</v>
      </c>
      <c r="G50" s="3">
        <f t="shared" si="5"/>
        <v>4744.923980308338</v>
      </c>
      <c r="H50" s="17">
        <v>1.0273328813041898</v>
      </c>
      <c r="I50" s="17">
        <v>0.8944383911694435</v>
      </c>
      <c r="J50" s="33">
        <f t="shared" si="6"/>
        <v>0.8515048882163809</v>
      </c>
      <c r="K50" s="7">
        <f t="shared" si="8"/>
        <v>4618.6820909350245</v>
      </c>
      <c r="L50" s="7">
        <f t="shared" si="9"/>
        <v>5304.919854909777</v>
      </c>
      <c r="M50" s="6">
        <f t="shared" si="10"/>
        <v>5572.397817054666</v>
      </c>
      <c r="N50" s="7">
        <f t="shared" si="11"/>
        <v>6064.297422876663</v>
      </c>
    </row>
    <row r="51" spans="1:14" ht="11.25">
      <c r="A51" s="2" t="s">
        <v>51</v>
      </c>
      <c r="B51" s="3">
        <v>1165835400</v>
      </c>
      <c r="C51" s="3">
        <v>290602168</v>
      </c>
      <c r="D51" s="3">
        <v>155700000</v>
      </c>
      <c r="E51" s="3">
        <f t="shared" si="7"/>
        <v>1300737568</v>
      </c>
      <c r="F51" s="3">
        <v>204123</v>
      </c>
      <c r="G51" s="3">
        <f t="shared" si="5"/>
        <v>6372.322413446795</v>
      </c>
      <c r="H51" s="17">
        <v>1.0172379987509081</v>
      </c>
      <c r="I51" s="17">
        <v>1.0317000316206855</v>
      </c>
      <c r="J51" s="33">
        <f t="shared" si="6"/>
        <v>0.8515048882163809</v>
      </c>
      <c r="K51" s="7">
        <f t="shared" si="8"/>
        <v>6264.3377668466255</v>
      </c>
      <c r="L51" s="7">
        <f t="shared" si="9"/>
        <v>6176.526333372878</v>
      </c>
      <c r="M51" s="6">
        <f t="shared" si="10"/>
        <v>7483.600507326138</v>
      </c>
      <c r="N51" s="7">
        <f t="shared" si="11"/>
        <v>7130.739598529308</v>
      </c>
    </row>
    <row r="52" spans="1:14" ht="11.25">
      <c r="A52" s="2" t="s">
        <v>52</v>
      </c>
      <c r="B52" s="3">
        <v>209501274</v>
      </c>
      <c r="C52" s="3">
        <v>19458000</v>
      </c>
      <c r="D52" s="3">
        <v>19057634</v>
      </c>
      <c r="E52" s="3">
        <f t="shared" si="7"/>
        <v>209901640</v>
      </c>
      <c r="F52" s="3">
        <v>20874</v>
      </c>
      <c r="G52" s="3">
        <f t="shared" si="5"/>
        <v>10055.650091022324</v>
      </c>
      <c r="H52" s="17">
        <v>1.0736434270194513</v>
      </c>
      <c r="I52" s="17">
        <v>0.9616374443827079</v>
      </c>
      <c r="J52" s="33">
        <f t="shared" si="6"/>
        <v>0.8515048882163809</v>
      </c>
      <c r="K52" s="7">
        <f t="shared" si="8"/>
        <v>9365.91221811685</v>
      </c>
      <c r="L52" s="7">
        <f t="shared" si="9"/>
        <v>10456.79964914139</v>
      </c>
      <c r="M52" s="6">
        <f t="shared" si="10"/>
        <v>11809.26877834555</v>
      </c>
      <c r="N52" s="7">
        <f t="shared" si="11"/>
        <v>11438.038972799452</v>
      </c>
    </row>
    <row r="53" spans="1:14" s="12" customFormat="1" ht="11.25">
      <c r="A53" s="10" t="s">
        <v>53</v>
      </c>
      <c r="B53" s="13">
        <v>61630186131</v>
      </c>
      <c r="C53" s="13">
        <v>5954025371</v>
      </c>
      <c r="D53" s="13">
        <v>9697763212</v>
      </c>
      <c r="E53" s="13">
        <f>SUM(E3:E52)</f>
        <v>57886448290</v>
      </c>
      <c r="F53" s="11">
        <v>9260826</v>
      </c>
      <c r="G53" s="13">
        <f t="shared" si="5"/>
        <v>6250.6787504699905</v>
      </c>
      <c r="H53" s="18">
        <v>1</v>
      </c>
      <c r="I53" s="18">
        <v>1</v>
      </c>
      <c r="J53" s="34">
        <v>0.8515048882163809</v>
      </c>
      <c r="K53" s="14">
        <f t="shared" si="8"/>
        <v>6250.6787504699905</v>
      </c>
      <c r="L53" s="14">
        <f t="shared" si="9"/>
        <v>6250.6787504699905</v>
      </c>
      <c r="M53" s="14">
        <f t="shared" si="10"/>
        <v>7340.74323820158</v>
      </c>
      <c r="N53" s="14">
        <f t="shared" si="11"/>
        <v>7340.74323820158</v>
      </c>
    </row>
    <row r="54" ht="8.25" customHeight="1"/>
    <row r="55" ht="11.25">
      <c r="A55" s="1" t="s">
        <v>79</v>
      </c>
    </row>
  </sheetData>
  <printOptions horizontalCentered="1" verticalCentered="1"/>
  <pageMargins left="0.5" right="0.5" top="0.5" bottom="0.27" header="0.5" footer="0.33"/>
  <pageSetup fitToHeight="1" fitToWidth="1" horizontalDpi="600" verticalDpi="600" orientation="landscape" scale="85" r:id="rId3"/>
  <headerFooter alignWithMargins="0">
    <oddFooter>&amp;LSHEEO SHEF data for higheredinfo.org&amp;C&amp;D&amp;RFiscal Year = 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N55"/>
  <sheetViews>
    <sheetView workbookViewId="0" topLeftCell="A1">
      <pane xSplit="1" ySplit="2" topLeftCell="B3" activePane="bottomRight" state="frozen"/>
      <selection pane="topLeft" activeCell="J1" sqref="J1:J16384"/>
      <selection pane="topRight" activeCell="J1" sqref="J1:J16384"/>
      <selection pane="bottomLeft" activeCell="J1" sqref="J1:J16384"/>
      <selection pane="bottomRight" activeCell="A1" sqref="A1"/>
    </sheetView>
  </sheetViews>
  <sheetFormatPr defaultColWidth="9.140625" defaultRowHeight="12.75"/>
  <cols>
    <col min="1" max="1" width="13.28125" style="8" bestFit="1" customWidth="1"/>
    <col min="2" max="2" width="18.28125" style="4" customWidth="1"/>
    <col min="3" max="3" width="15.8515625" style="4" customWidth="1"/>
    <col min="4" max="4" width="12.8515625" style="4" bestFit="1" customWidth="1"/>
    <col min="5" max="5" width="15.00390625" style="4" bestFit="1" customWidth="1"/>
    <col min="6" max="6" width="9.00390625" style="4" bestFit="1" customWidth="1"/>
    <col min="7" max="7" width="14.7109375" style="4" bestFit="1" customWidth="1"/>
    <col min="8" max="8" width="4.8515625" style="19" bestFit="1" customWidth="1"/>
    <col min="9" max="9" width="5.57421875" style="19" bestFit="1" customWidth="1"/>
    <col min="10" max="10" width="6.8515625" style="35" customWidth="1"/>
    <col min="11" max="16384" width="9.140625" style="1" customWidth="1"/>
  </cols>
  <sheetData>
    <row r="1" spans="1:10" s="24" customFormat="1" ht="12.75">
      <c r="A1" s="21" t="s">
        <v>76</v>
      </c>
      <c r="B1" s="21"/>
      <c r="C1" s="21"/>
      <c r="D1" s="22"/>
      <c r="E1" s="22"/>
      <c r="F1" s="22"/>
      <c r="G1" s="22"/>
      <c r="H1" s="23"/>
      <c r="I1" s="23"/>
      <c r="J1" s="31"/>
    </row>
    <row r="2" spans="1:14" s="5" customFormat="1" ht="45">
      <c r="A2" s="15" t="s">
        <v>60</v>
      </c>
      <c r="B2" s="9" t="s">
        <v>55</v>
      </c>
      <c r="C2" s="9" t="s">
        <v>56</v>
      </c>
      <c r="D2" s="9" t="s">
        <v>57</v>
      </c>
      <c r="E2" s="9" t="s">
        <v>62</v>
      </c>
      <c r="F2" s="27" t="s">
        <v>54</v>
      </c>
      <c r="G2" s="27" t="s">
        <v>63</v>
      </c>
      <c r="H2" s="28" t="s">
        <v>1</v>
      </c>
      <c r="I2" s="28" t="s">
        <v>2</v>
      </c>
      <c r="J2" s="32" t="s">
        <v>0</v>
      </c>
      <c r="K2" s="29" t="s">
        <v>58</v>
      </c>
      <c r="L2" s="29" t="s">
        <v>59</v>
      </c>
      <c r="M2" s="30" t="s">
        <v>82</v>
      </c>
      <c r="N2" s="29" t="s">
        <v>61</v>
      </c>
    </row>
    <row r="3" spans="1:14" ht="11.25">
      <c r="A3" s="3" t="s">
        <v>3</v>
      </c>
      <c r="B3" s="3">
        <v>1150390562</v>
      </c>
      <c r="C3" s="3">
        <v>1744000</v>
      </c>
      <c r="D3" s="3">
        <v>298709608</v>
      </c>
      <c r="E3" s="3">
        <f aca="true" t="shared" si="0" ref="E3:E34">B3+C3-D3</f>
        <v>853424954</v>
      </c>
      <c r="F3" s="3">
        <v>180654</v>
      </c>
      <c r="G3" s="3">
        <f>E3/F3</f>
        <v>4724.0855668847635</v>
      </c>
      <c r="H3" s="17">
        <v>1.0447618632124593</v>
      </c>
      <c r="I3" s="17">
        <v>0.9018374450918722</v>
      </c>
      <c r="J3" s="33">
        <f>J$53</f>
        <v>0.8779850536486989</v>
      </c>
      <c r="K3" s="7">
        <f aca="true" t="shared" si="1" ref="K3:K34">G3/H3</f>
        <v>4521.686456240879</v>
      </c>
      <c r="L3" s="7">
        <f aca="true" t="shared" si="2" ref="L3:L34">G3/I3</f>
        <v>5238.289441844489</v>
      </c>
      <c r="M3" s="6">
        <f aca="true" t="shared" si="3" ref="M3:M34">G3/J3</f>
        <v>5380.599074269633</v>
      </c>
      <c r="N3" s="7">
        <f aca="true" t="shared" si="4" ref="N3:N34">((G3/J3)/H3)/I3</f>
        <v>5710.643612035975</v>
      </c>
    </row>
    <row r="4" spans="1:14" ht="11.25">
      <c r="A4" s="3" t="s">
        <v>4</v>
      </c>
      <c r="B4" s="3">
        <v>211135700</v>
      </c>
      <c r="C4" s="3">
        <v>704966</v>
      </c>
      <c r="D4" s="3">
        <v>18125300</v>
      </c>
      <c r="E4" s="3">
        <f t="shared" si="0"/>
        <v>193715366</v>
      </c>
      <c r="F4" s="3">
        <v>17974</v>
      </c>
      <c r="G4" s="3">
        <f aca="true" t="shared" si="5" ref="G4:G53">E4/F4</f>
        <v>10777.532324468677</v>
      </c>
      <c r="H4" s="17">
        <v>0.9864271843143865</v>
      </c>
      <c r="I4" s="17">
        <v>1.218045060902253</v>
      </c>
      <c r="J4" s="33">
        <f aca="true" t="shared" si="6" ref="J4:J52">J$53</f>
        <v>0.8779850536486989</v>
      </c>
      <c r="K4" s="7">
        <f t="shared" si="1"/>
        <v>10925.826554505968</v>
      </c>
      <c r="L4" s="7">
        <f t="shared" si="2"/>
        <v>8848.221359302866</v>
      </c>
      <c r="M4" s="6">
        <f t="shared" si="3"/>
        <v>12275.302728309318</v>
      </c>
      <c r="N4" s="7">
        <f t="shared" si="4"/>
        <v>10216.539631601921</v>
      </c>
    </row>
    <row r="5" spans="1:14" ht="11.25">
      <c r="A5" s="3" t="s">
        <v>5</v>
      </c>
      <c r="B5" s="3">
        <v>908436796</v>
      </c>
      <c r="C5" s="3">
        <v>430541800</v>
      </c>
      <c r="D5" s="3">
        <v>177886800</v>
      </c>
      <c r="E5" s="3">
        <f t="shared" si="0"/>
        <v>1161091796</v>
      </c>
      <c r="F5" s="3">
        <v>201317</v>
      </c>
      <c r="G5" s="3">
        <f t="shared" si="5"/>
        <v>5767.480123387493</v>
      </c>
      <c r="H5" s="17">
        <v>1.0451506019190617</v>
      </c>
      <c r="I5" s="17">
        <v>0.9644807482240374</v>
      </c>
      <c r="J5" s="33">
        <f t="shared" si="6"/>
        <v>0.8779850536486989</v>
      </c>
      <c r="K5" s="7">
        <f t="shared" si="1"/>
        <v>5518.324452760672</v>
      </c>
      <c r="L5" s="7">
        <f t="shared" si="2"/>
        <v>5979.881023034974</v>
      </c>
      <c r="M5" s="6">
        <f t="shared" si="3"/>
        <v>6568.9957926039915</v>
      </c>
      <c r="N5" s="7">
        <f t="shared" si="4"/>
        <v>6516.682249058104</v>
      </c>
    </row>
    <row r="6" spans="1:14" ht="11.25">
      <c r="A6" s="3" t="s">
        <v>6</v>
      </c>
      <c r="B6" s="3">
        <v>608356074</v>
      </c>
      <c r="C6" s="3">
        <v>10137447</v>
      </c>
      <c r="D6" s="3">
        <v>150849750</v>
      </c>
      <c r="E6" s="3">
        <f t="shared" si="0"/>
        <v>467643771</v>
      </c>
      <c r="F6" s="3">
        <v>92508</v>
      </c>
      <c r="G6" s="3">
        <f t="shared" si="5"/>
        <v>5055.171131145415</v>
      </c>
      <c r="H6" s="17">
        <v>0.9540437192737034</v>
      </c>
      <c r="I6" s="17">
        <v>0.8870616443530822</v>
      </c>
      <c r="J6" s="33">
        <f t="shared" si="6"/>
        <v>0.8779850536486989</v>
      </c>
      <c r="K6" s="7">
        <f t="shared" si="1"/>
        <v>5298.678696814678</v>
      </c>
      <c r="L6" s="7">
        <f t="shared" si="2"/>
        <v>5698.782224804747</v>
      </c>
      <c r="M6" s="6">
        <f t="shared" si="3"/>
        <v>5757.696113546939</v>
      </c>
      <c r="N6" s="7">
        <f t="shared" si="4"/>
        <v>6803.410272763755</v>
      </c>
    </row>
    <row r="7" spans="1:14" ht="11.25">
      <c r="A7" s="3" t="s">
        <v>7</v>
      </c>
      <c r="B7" s="3">
        <v>9417446000</v>
      </c>
      <c r="C7" s="3">
        <v>1990431000</v>
      </c>
      <c r="D7" s="3">
        <v>1048691600</v>
      </c>
      <c r="E7" s="3">
        <f t="shared" si="0"/>
        <v>10359185400</v>
      </c>
      <c r="F7" s="3">
        <v>1644627</v>
      </c>
      <c r="G7" s="3">
        <f t="shared" si="5"/>
        <v>6298.805382618672</v>
      </c>
      <c r="H7" s="17">
        <v>0.9090553219617836</v>
      </c>
      <c r="I7" s="17">
        <v>1.0897850544892527</v>
      </c>
      <c r="J7" s="33">
        <f t="shared" si="6"/>
        <v>0.8779850536486989</v>
      </c>
      <c r="K7" s="7">
        <f t="shared" si="1"/>
        <v>6928.957160743043</v>
      </c>
      <c r="L7" s="7">
        <f t="shared" si="2"/>
        <v>5779.860309766058</v>
      </c>
      <c r="M7" s="6">
        <f t="shared" si="3"/>
        <v>7174.160148219291</v>
      </c>
      <c r="N7" s="7">
        <f t="shared" si="4"/>
        <v>7241.689602017256</v>
      </c>
    </row>
    <row r="8" spans="1:14" ht="11.25">
      <c r="A8" s="3" t="s">
        <v>8</v>
      </c>
      <c r="B8" s="3">
        <v>592875995</v>
      </c>
      <c r="C8" s="3">
        <v>42503188</v>
      </c>
      <c r="D8" s="3">
        <v>103308544</v>
      </c>
      <c r="E8" s="3">
        <f t="shared" si="0"/>
        <v>532070639</v>
      </c>
      <c r="F8" s="3">
        <v>156258</v>
      </c>
      <c r="G8" s="3">
        <f t="shared" si="5"/>
        <v>3405.0777496192195</v>
      </c>
      <c r="H8" s="17">
        <v>1.055961526041611</v>
      </c>
      <c r="I8" s="17">
        <v>1.0476140523807025</v>
      </c>
      <c r="J8" s="33">
        <f t="shared" si="6"/>
        <v>0.8779850536486989</v>
      </c>
      <c r="K8" s="7">
        <f t="shared" si="1"/>
        <v>3224.622929571621</v>
      </c>
      <c r="L8" s="7">
        <f t="shared" si="2"/>
        <v>3250.3169863760245</v>
      </c>
      <c r="M8" s="6">
        <f t="shared" si="3"/>
        <v>3878.286692317277</v>
      </c>
      <c r="N8" s="7">
        <f t="shared" si="4"/>
        <v>3505.827148221586</v>
      </c>
    </row>
    <row r="9" spans="1:14" ht="11.25">
      <c r="A9" s="3" t="s">
        <v>9</v>
      </c>
      <c r="B9" s="3">
        <v>736497416</v>
      </c>
      <c r="C9" s="3">
        <v>0</v>
      </c>
      <c r="D9" s="3">
        <v>105426780</v>
      </c>
      <c r="E9" s="3">
        <f t="shared" si="0"/>
        <v>631070636</v>
      </c>
      <c r="F9" s="3">
        <v>68062</v>
      </c>
      <c r="G9" s="3">
        <f t="shared" si="5"/>
        <v>9271.996650113133</v>
      </c>
      <c r="H9" s="17">
        <v>1.021271509803454</v>
      </c>
      <c r="I9" s="17">
        <v>1.201853060092653</v>
      </c>
      <c r="J9" s="33">
        <f t="shared" si="6"/>
        <v>0.8779850536486989</v>
      </c>
      <c r="K9" s="7">
        <f t="shared" si="1"/>
        <v>9078.87526589041</v>
      </c>
      <c r="L9" s="7">
        <f t="shared" si="2"/>
        <v>7714.7506279996815</v>
      </c>
      <c r="M9" s="6">
        <f t="shared" si="3"/>
        <v>10560.540423303222</v>
      </c>
      <c r="N9" s="7">
        <f t="shared" si="4"/>
        <v>8603.864318999771</v>
      </c>
    </row>
    <row r="10" spans="1:14" ht="11.25">
      <c r="A10" s="3" t="s">
        <v>10</v>
      </c>
      <c r="B10" s="3">
        <v>182065000</v>
      </c>
      <c r="C10" s="3">
        <v>0</v>
      </c>
      <c r="D10" s="3">
        <v>7977300</v>
      </c>
      <c r="E10" s="3">
        <f t="shared" si="0"/>
        <v>174087700</v>
      </c>
      <c r="F10" s="3">
        <v>31028</v>
      </c>
      <c r="G10" s="3">
        <f t="shared" si="5"/>
        <v>5610.66456104164</v>
      </c>
      <c r="H10" s="17">
        <v>1.195443232016233</v>
      </c>
      <c r="I10" s="17">
        <v>0.9931626496581325</v>
      </c>
      <c r="J10" s="33">
        <f t="shared" si="6"/>
        <v>0.8779850536486989</v>
      </c>
      <c r="K10" s="7">
        <f t="shared" si="1"/>
        <v>4693.375988735744</v>
      </c>
      <c r="L10" s="7">
        <f t="shared" si="2"/>
        <v>5649.290741021069</v>
      </c>
      <c r="M10" s="6">
        <f t="shared" si="3"/>
        <v>6390.387328035985</v>
      </c>
      <c r="N10" s="7">
        <f t="shared" si="4"/>
        <v>5382.423251816426</v>
      </c>
    </row>
    <row r="11" spans="1:14" ht="11.25">
      <c r="A11" s="3" t="s">
        <v>11</v>
      </c>
      <c r="B11" s="3">
        <v>2508414753</v>
      </c>
      <c r="C11" s="3">
        <v>0</v>
      </c>
      <c r="D11" s="3">
        <v>272775402</v>
      </c>
      <c r="E11" s="3">
        <f t="shared" si="0"/>
        <v>2235639351</v>
      </c>
      <c r="F11" s="3">
        <v>476654</v>
      </c>
      <c r="G11" s="3">
        <f t="shared" si="5"/>
        <v>4690.277121350078</v>
      </c>
      <c r="H11" s="17">
        <v>1.0148483967333717</v>
      </c>
      <c r="I11" s="17">
        <v>0.9211458460572923</v>
      </c>
      <c r="J11" s="33">
        <f t="shared" si="6"/>
        <v>0.8779850536486989</v>
      </c>
      <c r="K11" s="7">
        <f t="shared" si="1"/>
        <v>4621.652984275584</v>
      </c>
      <c r="L11" s="7">
        <f t="shared" si="2"/>
        <v>5091.785564061869</v>
      </c>
      <c r="M11" s="6">
        <f t="shared" si="3"/>
        <v>5342.092216556981</v>
      </c>
      <c r="N11" s="7">
        <f t="shared" si="4"/>
        <v>5714.547049325393</v>
      </c>
    </row>
    <row r="12" spans="1:14" ht="11.25">
      <c r="A12" s="3" t="s">
        <v>12</v>
      </c>
      <c r="B12" s="3">
        <v>2255442203</v>
      </c>
      <c r="C12" s="3">
        <v>6000000</v>
      </c>
      <c r="D12" s="3">
        <v>279918721</v>
      </c>
      <c r="E12" s="3">
        <f t="shared" si="0"/>
        <v>1981523482</v>
      </c>
      <c r="F12" s="3">
        <v>283391</v>
      </c>
      <c r="G12" s="3">
        <f t="shared" si="5"/>
        <v>6992.1891732623835</v>
      </c>
      <c r="H12" s="17">
        <v>0.999522970896514</v>
      </c>
      <c r="I12" s="17">
        <v>0.9346124467306224</v>
      </c>
      <c r="J12" s="33">
        <f t="shared" si="6"/>
        <v>0.8779850536486989</v>
      </c>
      <c r="K12" s="7">
        <f t="shared" si="1"/>
        <v>6995.5262428744345</v>
      </c>
      <c r="L12" s="7">
        <f t="shared" si="2"/>
        <v>7481.378188062693</v>
      </c>
      <c r="M12" s="6">
        <f t="shared" si="3"/>
        <v>7963.904561022416</v>
      </c>
      <c r="N12" s="7">
        <f t="shared" si="4"/>
        <v>8525.143674527972</v>
      </c>
    </row>
    <row r="13" spans="1:14" ht="11.25">
      <c r="A13" s="3" t="s">
        <v>13</v>
      </c>
      <c r="B13" s="3">
        <v>368724000</v>
      </c>
      <c r="C13" s="3">
        <v>0</v>
      </c>
      <c r="D13" s="3">
        <v>66693952</v>
      </c>
      <c r="E13" s="3">
        <f t="shared" si="0"/>
        <v>302030048</v>
      </c>
      <c r="F13" s="3">
        <v>34420</v>
      </c>
      <c r="G13" s="3">
        <f t="shared" si="5"/>
        <v>8774.841603718769</v>
      </c>
      <c r="H13" s="17">
        <v>1.0795415810681364</v>
      </c>
      <c r="I13" s="17">
        <v>1.218045060902253</v>
      </c>
      <c r="J13" s="33">
        <f t="shared" si="6"/>
        <v>0.8779850536486989</v>
      </c>
      <c r="K13" s="7">
        <f t="shared" si="1"/>
        <v>8128.303492521921</v>
      </c>
      <c r="L13" s="7">
        <f t="shared" si="2"/>
        <v>7204.036932113911</v>
      </c>
      <c r="M13" s="6">
        <f t="shared" si="3"/>
        <v>9994.294968066479</v>
      </c>
      <c r="N13" s="7">
        <f t="shared" si="4"/>
        <v>7600.62722529586</v>
      </c>
    </row>
    <row r="14" spans="1:14" ht="11.25">
      <c r="A14" s="3" t="s">
        <v>14</v>
      </c>
      <c r="B14" s="3">
        <v>321909938</v>
      </c>
      <c r="C14" s="3">
        <v>7900000</v>
      </c>
      <c r="D14" s="3">
        <v>32853800</v>
      </c>
      <c r="E14" s="3">
        <f t="shared" si="0"/>
        <v>296956138</v>
      </c>
      <c r="F14" s="3">
        <v>43104</v>
      </c>
      <c r="G14" s="3">
        <f t="shared" si="5"/>
        <v>6889.2942186340015</v>
      </c>
      <c r="H14" s="17">
        <v>1.0524488413684012</v>
      </c>
      <c r="I14" s="17">
        <v>0.9565531478276574</v>
      </c>
      <c r="J14" s="33">
        <f t="shared" si="6"/>
        <v>0.8779850536486989</v>
      </c>
      <c r="K14" s="7">
        <f t="shared" si="1"/>
        <v>6545.965891963446</v>
      </c>
      <c r="L14" s="7">
        <f t="shared" si="2"/>
        <v>7202.2074615296215</v>
      </c>
      <c r="M14" s="6">
        <f t="shared" si="3"/>
        <v>7846.710134761086</v>
      </c>
      <c r="N14" s="7">
        <f t="shared" si="4"/>
        <v>7794.307043264217</v>
      </c>
    </row>
    <row r="15" spans="1:14" ht="11.25">
      <c r="A15" s="3" t="s">
        <v>15</v>
      </c>
      <c r="B15" s="3">
        <v>2443279100</v>
      </c>
      <c r="C15" s="3">
        <v>601446604</v>
      </c>
      <c r="D15" s="3">
        <v>492245913</v>
      </c>
      <c r="E15" s="3">
        <f t="shared" si="0"/>
        <v>2552479791</v>
      </c>
      <c r="F15" s="3">
        <v>366296</v>
      </c>
      <c r="G15" s="3">
        <f t="shared" si="5"/>
        <v>6968.352892196475</v>
      </c>
      <c r="H15" s="17">
        <v>0.9744995530136268</v>
      </c>
      <c r="I15" s="17">
        <v>1.0506000525300028</v>
      </c>
      <c r="J15" s="33">
        <f t="shared" si="6"/>
        <v>0.8779850536486989</v>
      </c>
      <c r="K15" s="7">
        <f t="shared" si="1"/>
        <v>7150.698910683886</v>
      </c>
      <c r="L15" s="7">
        <f t="shared" si="2"/>
        <v>6632.736097257595</v>
      </c>
      <c r="M15" s="6">
        <f t="shared" si="3"/>
        <v>7936.755714960799</v>
      </c>
      <c r="N15" s="7">
        <f t="shared" si="4"/>
        <v>7752.181834746934</v>
      </c>
    </row>
    <row r="16" spans="1:14" ht="11.25">
      <c r="A16" s="3" t="s">
        <v>16</v>
      </c>
      <c r="B16" s="3">
        <v>1251293134</v>
      </c>
      <c r="C16" s="3">
        <v>0</v>
      </c>
      <c r="D16" s="3">
        <v>170917042</v>
      </c>
      <c r="E16" s="3">
        <f t="shared" si="0"/>
        <v>1080376092</v>
      </c>
      <c r="F16" s="3">
        <v>213761</v>
      </c>
      <c r="G16" s="3">
        <f t="shared" si="5"/>
        <v>5054.130978054931</v>
      </c>
      <c r="H16" s="17">
        <v>1.1161221520474884</v>
      </c>
      <c r="I16" s="17">
        <v>1.0014020500701024</v>
      </c>
      <c r="J16" s="33">
        <f t="shared" si="6"/>
        <v>0.8779850536486989</v>
      </c>
      <c r="K16" s="7">
        <f t="shared" si="1"/>
        <v>4528.295553298802</v>
      </c>
      <c r="L16" s="7">
        <f t="shared" si="2"/>
        <v>5047.0547545824575</v>
      </c>
      <c r="M16" s="6">
        <f t="shared" si="3"/>
        <v>5756.5114087661905</v>
      </c>
      <c r="N16" s="7">
        <f t="shared" si="4"/>
        <v>5150.37872958937</v>
      </c>
    </row>
    <row r="17" spans="1:14" ht="11.25">
      <c r="A17" s="3" t="s">
        <v>17</v>
      </c>
      <c r="B17" s="3">
        <v>722750779</v>
      </c>
      <c r="C17" s="3">
        <v>42533213</v>
      </c>
      <c r="D17" s="3">
        <v>111575316</v>
      </c>
      <c r="E17" s="3">
        <f t="shared" si="0"/>
        <v>653708676</v>
      </c>
      <c r="F17" s="3">
        <v>115060</v>
      </c>
      <c r="G17" s="3">
        <f t="shared" si="5"/>
        <v>5681.459030071267</v>
      </c>
      <c r="H17" s="17">
        <v>1.0641571807242762</v>
      </c>
      <c r="I17" s="17">
        <v>0.9947097497354874</v>
      </c>
      <c r="J17" s="33">
        <f t="shared" si="6"/>
        <v>0.8779850536486989</v>
      </c>
      <c r="K17" s="7">
        <f t="shared" si="1"/>
        <v>5338.928433677822</v>
      </c>
      <c r="L17" s="7">
        <f t="shared" si="2"/>
        <v>5711.675221422206</v>
      </c>
      <c r="M17" s="6">
        <f t="shared" si="3"/>
        <v>6471.020214365225</v>
      </c>
      <c r="N17" s="7">
        <f t="shared" si="4"/>
        <v>6113.228115722571</v>
      </c>
    </row>
    <row r="18" spans="1:14" ht="11.25">
      <c r="A18" s="3" t="s">
        <v>18</v>
      </c>
      <c r="B18" s="3">
        <v>672391320</v>
      </c>
      <c r="C18" s="3">
        <v>128325000</v>
      </c>
      <c r="D18" s="3">
        <v>172693796</v>
      </c>
      <c r="E18" s="3">
        <f t="shared" si="0"/>
        <v>628022524</v>
      </c>
      <c r="F18" s="3">
        <v>109045</v>
      </c>
      <c r="G18" s="3">
        <f t="shared" si="5"/>
        <v>5759.296840753817</v>
      </c>
      <c r="H18" s="17">
        <v>1.0588921415583945</v>
      </c>
      <c r="I18" s="17">
        <v>0.9985979499298976</v>
      </c>
      <c r="J18" s="33">
        <f t="shared" si="6"/>
        <v>0.8779850536486989</v>
      </c>
      <c r="K18" s="7">
        <f t="shared" si="1"/>
        <v>5438.983457066492</v>
      </c>
      <c r="L18" s="7">
        <f t="shared" si="2"/>
        <v>5767.383000493967</v>
      </c>
      <c r="M18" s="6">
        <f t="shared" si="3"/>
        <v>6559.675266474682</v>
      </c>
      <c r="N18" s="7">
        <f t="shared" si="4"/>
        <v>6203.54511529716</v>
      </c>
    </row>
    <row r="19" spans="1:14" ht="11.25">
      <c r="A19" s="3" t="s">
        <v>19</v>
      </c>
      <c r="B19" s="3">
        <v>1055427465</v>
      </c>
      <c r="C19" s="3">
        <v>0</v>
      </c>
      <c r="D19" s="3">
        <v>164390000</v>
      </c>
      <c r="E19" s="3">
        <f t="shared" si="0"/>
        <v>891037465</v>
      </c>
      <c r="F19" s="3">
        <v>141005</v>
      </c>
      <c r="G19" s="3">
        <f t="shared" si="5"/>
        <v>6319.190560618418</v>
      </c>
      <c r="H19" s="17">
        <v>1.0046247573038058</v>
      </c>
      <c r="I19" s="17">
        <v>0.9047941452397072</v>
      </c>
      <c r="J19" s="33">
        <f t="shared" si="6"/>
        <v>0.8779850536486989</v>
      </c>
      <c r="K19" s="7">
        <f t="shared" si="1"/>
        <v>6290.100372976822</v>
      </c>
      <c r="L19" s="7">
        <f t="shared" si="2"/>
        <v>6984.119640765662</v>
      </c>
      <c r="M19" s="6">
        <f t="shared" si="3"/>
        <v>7197.378286062333</v>
      </c>
      <c r="N19" s="7">
        <f t="shared" si="4"/>
        <v>7918.094328485353</v>
      </c>
    </row>
    <row r="20" spans="1:14" ht="11.25">
      <c r="A20" s="3" t="s">
        <v>20</v>
      </c>
      <c r="B20" s="3">
        <v>1181487845</v>
      </c>
      <c r="C20" s="3">
        <v>0</v>
      </c>
      <c r="D20" s="3">
        <v>245659822</v>
      </c>
      <c r="E20" s="3">
        <f t="shared" si="0"/>
        <v>935828023</v>
      </c>
      <c r="F20" s="3">
        <v>177275</v>
      </c>
      <c r="G20" s="3">
        <f t="shared" si="5"/>
        <v>5278.962194330842</v>
      </c>
      <c r="H20" s="17">
        <v>1.0204353533261974</v>
      </c>
      <c r="I20" s="17">
        <v>0.9012241450612073</v>
      </c>
      <c r="J20" s="33">
        <f t="shared" si="6"/>
        <v>0.8779850536486989</v>
      </c>
      <c r="K20" s="7">
        <f t="shared" si="1"/>
        <v>5173.245102811861</v>
      </c>
      <c r="L20" s="7">
        <f t="shared" si="2"/>
        <v>5857.546342117052</v>
      </c>
      <c r="M20" s="6">
        <f t="shared" si="3"/>
        <v>6012.587768314186</v>
      </c>
      <c r="N20" s="7">
        <f t="shared" si="4"/>
        <v>6537.972868021451</v>
      </c>
    </row>
    <row r="21" spans="1:14" ht="11.25">
      <c r="A21" s="3" t="s">
        <v>21</v>
      </c>
      <c r="B21" s="3">
        <v>229726273</v>
      </c>
      <c r="C21" s="3">
        <v>0</v>
      </c>
      <c r="D21" s="3">
        <v>24344750</v>
      </c>
      <c r="E21" s="3">
        <f t="shared" si="0"/>
        <v>205381523</v>
      </c>
      <c r="F21" s="3">
        <v>32736</v>
      </c>
      <c r="G21" s="3">
        <f t="shared" si="5"/>
        <v>6273.87350317693</v>
      </c>
      <c r="H21" s="17">
        <v>1.0160606901481213</v>
      </c>
      <c r="I21" s="17">
        <v>1.0906750545337527</v>
      </c>
      <c r="J21" s="33">
        <f t="shared" si="6"/>
        <v>0.8779850536486989</v>
      </c>
      <c r="K21" s="7">
        <f t="shared" si="1"/>
        <v>6174.703503451477</v>
      </c>
      <c r="L21" s="7">
        <f t="shared" si="2"/>
        <v>5752.284768132812</v>
      </c>
      <c r="M21" s="6">
        <f t="shared" si="3"/>
        <v>7145.763446774168</v>
      </c>
      <c r="N21" s="7">
        <f t="shared" si="4"/>
        <v>6448.127339989112</v>
      </c>
    </row>
    <row r="22" spans="1:14" ht="11.25">
      <c r="A22" s="3" t="s">
        <v>22</v>
      </c>
      <c r="B22" s="3">
        <v>1156972057</v>
      </c>
      <c r="C22" s="3">
        <v>205925400</v>
      </c>
      <c r="D22" s="3">
        <v>184790080</v>
      </c>
      <c r="E22" s="3">
        <f t="shared" si="0"/>
        <v>1178107377</v>
      </c>
      <c r="F22" s="3">
        <v>168261</v>
      </c>
      <c r="G22" s="3">
        <f t="shared" si="5"/>
        <v>7001.666321964091</v>
      </c>
      <c r="H22" s="17">
        <v>0.9873438789531127</v>
      </c>
      <c r="I22" s="17">
        <v>0.9985896499294825</v>
      </c>
      <c r="J22" s="33">
        <f t="shared" si="6"/>
        <v>0.8779850536486989</v>
      </c>
      <c r="K22" s="7">
        <f t="shared" si="1"/>
        <v>7091.416143064567</v>
      </c>
      <c r="L22" s="7">
        <f t="shared" si="2"/>
        <v>7011.555069150305</v>
      </c>
      <c r="M22" s="6">
        <f t="shared" si="3"/>
        <v>7974.698763796509</v>
      </c>
      <c r="N22" s="7">
        <f t="shared" si="4"/>
        <v>8088.328631766321</v>
      </c>
    </row>
    <row r="23" spans="1:14" ht="11.25">
      <c r="A23" s="3" t="s">
        <v>23</v>
      </c>
      <c r="B23" s="3">
        <v>1025888886</v>
      </c>
      <c r="C23" s="3">
        <v>0</v>
      </c>
      <c r="D23" s="3">
        <v>32367415</v>
      </c>
      <c r="E23" s="3">
        <f t="shared" si="0"/>
        <v>993521471</v>
      </c>
      <c r="F23" s="3">
        <v>126174</v>
      </c>
      <c r="G23" s="3">
        <f t="shared" si="5"/>
        <v>7874.217120801433</v>
      </c>
      <c r="H23" s="17">
        <v>0.9655647515285161</v>
      </c>
      <c r="I23" s="17">
        <v>1.218045060902253</v>
      </c>
      <c r="J23" s="33">
        <f t="shared" si="6"/>
        <v>0.8779850536486989</v>
      </c>
      <c r="K23" s="7">
        <f t="shared" si="1"/>
        <v>8155.037876368547</v>
      </c>
      <c r="L23" s="7">
        <f t="shared" si="2"/>
        <v>6464.6353189665215</v>
      </c>
      <c r="M23" s="6">
        <f t="shared" si="3"/>
        <v>8968.509302155024</v>
      </c>
      <c r="N23" s="7">
        <f t="shared" si="4"/>
        <v>7625.62605634383</v>
      </c>
    </row>
    <row r="24" spans="1:14" ht="11.25">
      <c r="A24" s="3" t="s">
        <v>24</v>
      </c>
      <c r="B24" s="3">
        <v>2051201587</v>
      </c>
      <c r="C24" s="3">
        <v>443000000</v>
      </c>
      <c r="D24" s="3">
        <v>247778725</v>
      </c>
      <c r="E24" s="3">
        <f t="shared" si="0"/>
        <v>2246422862</v>
      </c>
      <c r="F24" s="3">
        <v>352290</v>
      </c>
      <c r="G24" s="3">
        <f t="shared" si="5"/>
        <v>6376.629657384541</v>
      </c>
      <c r="H24" s="17">
        <v>1.0634375820014736</v>
      </c>
      <c r="I24" s="17">
        <v>1.0273440513672025</v>
      </c>
      <c r="J24" s="33">
        <f t="shared" si="6"/>
        <v>0.8779850536486989</v>
      </c>
      <c r="K24" s="7">
        <f t="shared" si="1"/>
        <v>5996.24253017579</v>
      </c>
      <c r="L24" s="7">
        <f t="shared" si="2"/>
        <v>6206.907655617844</v>
      </c>
      <c r="M24" s="6">
        <f t="shared" si="3"/>
        <v>7262.799783304706</v>
      </c>
      <c r="N24" s="7">
        <f t="shared" si="4"/>
        <v>6647.772630041393</v>
      </c>
    </row>
    <row r="25" spans="1:14" ht="11.25">
      <c r="A25" s="3" t="s">
        <v>25</v>
      </c>
      <c r="B25" s="3">
        <v>1255455000</v>
      </c>
      <c r="C25" s="3">
        <v>0</v>
      </c>
      <c r="D25" s="3">
        <v>194892000</v>
      </c>
      <c r="E25" s="3">
        <f t="shared" si="0"/>
        <v>1060563000</v>
      </c>
      <c r="F25" s="3">
        <v>185452</v>
      </c>
      <c r="G25" s="3">
        <f t="shared" si="5"/>
        <v>5718.800552164442</v>
      </c>
      <c r="H25" s="17">
        <v>0.9670727591142804</v>
      </c>
      <c r="I25" s="17">
        <v>1.0511790525589526</v>
      </c>
      <c r="J25" s="33">
        <f t="shared" si="6"/>
        <v>0.8779850536486989</v>
      </c>
      <c r="K25" s="7">
        <f t="shared" si="1"/>
        <v>5913.516328804628</v>
      </c>
      <c r="L25" s="7">
        <f t="shared" si="2"/>
        <v>5440.367688304669</v>
      </c>
      <c r="M25" s="6">
        <f t="shared" si="3"/>
        <v>6513.551145772305</v>
      </c>
      <c r="N25" s="7">
        <f t="shared" si="4"/>
        <v>6407.402107067407</v>
      </c>
    </row>
    <row r="26" spans="1:14" ht="11.25">
      <c r="A26" s="3" t="s">
        <v>26</v>
      </c>
      <c r="B26" s="3">
        <v>731013745</v>
      </c>
      <c r="C26" s="3">
        <v>41550067</v>
      </c>
      <c r="D26" s="3">
        <v>211344058</v>
      </c>
      <c r="E26" s="3">
        <f t="shared" si="0"/>
        <v>561219754</v>
      </c>
      <c r="F26" s="3">
        <v>111650</v>
      </c>
      <c r="G26" s="3">
        <f t="shared" si="5"/>
        <v>5026.598781907747</v>
      </c>
      <c r="H26" s="17">
        <v>1.025002617241039</v>
      </c>
      <c r="I26" s="17">
        <v>0.8826593441329672</v>
      </c>
      <c r="J26" s="33">
        <f t="shared" si="6"/>
        <v>0.8779850536486989</v>
      </c>
      <c r="K26" s="7">
        <f t="shared" si="1"/>
        <v>4903.98628974983</v>
      </c>
      <c r="L26" s="7">
        <f t="shared" si="2"/>
        <v>5694.834383524661</v>
      </c>
      <c r="M26" s="6">
        <f t="shared" si="3"/>
        <v>5725.1530205649715</v>
      </c>
      <c r="N26" s="7">
        <f t="shared" si="4"/>
        <v>6328.03687752308</v>
      </c>
    </row>
    <row r="27" spans="1:14" ht="11.25">
      <c r="A27" s="3" t="s">
        <v>27</v>
      </c>
      <c r="B27" s="3">
        <v>871742665</v>
      </c>
      <c r="C27" s="3">
        <v>102000000</v>
      </c>
      <c r="D27" s="3">
        <v>29796147</v>
      </c>
      <c r="E27" s="3">
        <f t="shared" si="0"/>
        <v>943946518</v>
      </c>
      <c r="F27" s="3">
        <v>166014</v>
      </c>
      <c r="G27" s="3">
        <f t="shared" si="5"/>
        <v>5685.945269676052</v>
      </c>
      <c r="H27" s="17">
        <v>0.9681947147092513</v>
      </c>
      <c r="I27" s="17">
        <v>0.9973473498673675</v>
      </c>
      <c r="J27" s="33">
        <f t="shared" si="6"/>
        <v>0.8779850536486989</v>
      </c>
      <c r="K27" s="7">
        <f t="shared" si="1"/>
        <v>5872.729093944228</v>
      </c>
      <c r="L27" s="7">
        <f t="shared" si="2"/>
        <v>5701.0682090168475</v>
      </c>
      <c r="M27" s="6">
        <f t="shared" si="3"/>
        <v>6476.129913654684</v>
      </c>
      <c r="N27" s="7">
        <f t="shared" si="4"/>
        <v>6706.661803365067</v>
      </c>
    </row>
    <row r="28" spans="1:14" ht="11.25">
      <c r="A28" s="3" t="s">
        <v>28</v>
      </c>
      <c r="B28" s="3">
        <v>146034002</v>
      </c>
      <c r="C28" s="3">
        <v>3297734</v>
      </c>
      <c r="D28" s="3">
        <v>19112314</v>
      </c>
      <c r="E28" s="3">
        <f t="shared" si="0"/>
        <v>130219422</v>
      </c>
      <c r="F28" s="3">
        <v>34975</v>
      </c>
      <c r="G28" s="3">
        <f t="shared" si="5"/>
        <v>3723.214353109364</v>
      </c>
      <c r="H28" s="17">
        <v>1.0309757367180201</v>
      </c>
      <c r="I28" s="17">
        <v>0.9510574475528724</v>
      </c>
      <c r="J28" s="33">
        <f t="shared" si="6"/>
        <v>0.8779850536486989</v>
      </c>
      <c r="K28" s="7">
        <f t="shared" si="1"/>
        <v>3611.350122517667</v>
      </c>
      <c r="L28" s="7">
        <f t="shared" si="2"/>
        <v>3914.8154117182057</v>
      </c>
      <c r="M28" s="6">
        <f t="shared" si="3"/>
        <v>4240.635233637022</v>
      </c>
      <c r="N28" s="7">
        <f t="shared" si="4"/>
        <v>4324.896532577194</v>
      </c>
    </row>
    <row r="29" spans="1:14" ht="11.25">
      <c r="A29" s="3" t="s">
        <v>29</v>
      </c>
      <c r="B29" s="3">
        <v>527297899</v>
      </c>
      <c r="C29" s="3">
        <v>54891045</v>
      </c>
      <c r="D29" s="3">
        <v>180931096</v>
      </c>
      <c r="E29" s="3">
        <f t="shared" si="0"/>
        <v>401257848</v>
      </c>
      <c r="F29" s="3">
        <v>68672</v>
      </c>
      <c r="G29" s="3">
        <f t="shared" si="5"/>
        <v>5843.107059645853</v>
      </c>
      <c r="H29" s="17">
        <v>1.014787435224243</v>
      </c>
      <c r="I29" s="17">
        <v>1.0113060505653026</v>
      </c>
      <c r="J29" s="33">
        <f t="shared" si="6"/>
        <v>0.8779850536486989</v>
      </c>
      <c r="K29" s="7">
        <f t="shared" si="1"/>
        <v>5757.961575819739</v>
      </c>
      <c r="L29" s="7">
        <f t="shared" si="2"/>
        <v>5777.783151183222</v>
      </c>
      <c r="M29" s="6">
        <f t="shared" si="3"/>
        <v>6655.132721637205</v>
      </c>
      <c r="N29" s="7">
        <f t="shared" si="4"/>
        <v>6484.836547782199</v>
      </c>
    </row>
    <row r="30" spans="1:14" ht="11.25">
      <c r="A30" s="3" t="s">
        <v>30</v>
      </c>
      <c r="B30" s="3">
        <v>378472012</v>
      </c>
      <c r="C30" s="3">
        <v>0</v>
      </c>
      <c r="D30" s="3">
        <v>36638877</v>
      </c>
      <c r="E30" s="3">
        <f t="shared" si="0"/>
        <v>341833135</v>
      </c>
      <c r="F30" s="3">
        <v>54037</v>
      </c>
      <c r="G30" s="3">
        <f t="shared" si="5"/>
        <v>6325.908821733256</v>
      </c>
      <c r="H30" s="17">
        <v>1.0231459190221748</v>
      </c>
      <c r="I30" s="17">
        <v>1.0141900507095025</v>
      </c>
      <c r="J30" s="33">
        <f t="shared" si="6"/>
        <v>0.8779850536486989</v>
      </c>
      <c r="K30" s="7">
        <f t="shared" si="1"/>
        <v>6182.802183073707</v>
      </c>
      <c r="L30" s="7">
        <f t="shared" si="2"/>
        <v>6237.399802243974</v>
      </c>
      <c r="M30" s="6">
        <f t="shared" si="3"/>
        <v>7205.030194357262</v>
      </c>
      <c r="N30" s="7">
        <f t="shared" si="4"/>
        <v>6943.507086233741</v>
      </c>
    </row>
    <row r="31" spans="1:14" ht="11.25">
      <c r="A31" s="3" t="s">
        <v>31</v>
      </c>
      <c r="B31" s="3">
        <v>105722203</v>
      </c>
      <c r="C31" s="3">
        <v>0</v>
      </c>
      <c r="D31" s="3">
        <v>12388000</v>
      </c>
      <c r="E31" s="3">
        <f t="shared" si="0"/>
        <v>93334203</v>
      </c>
      <c r="F31" s="3">
        <v>28068</v>
      </c>
      <c r="G31" s="3">
        <f t="shared" si="5"/>
        <v>3325.2886917486103</v>
      </c>
      <c r="H31" s="17">
        <v>1.1020668557931321</v>
      </c>
      <c r="I31" s="17">
        <v>1.1519460575973028</v>
      </c>
      <c r="J31" s="33">
        <f t="shared" si="6"/>
        <v>0.8779850536486989</v>
      </c>
      <c r="K31" s="7">
        <f t="shared" si="1"/>
        <v>3017.3202961951674</v>
      </c>
      <c r="L31" s="7">
        <f t="shared" si="2"/>
        <v>2886.6704910509484</v>
      </c>
      <c r="M31" s="6">
        <f t="shared" si="3"/>
        <v>3787.4092251678935</v>
      </c>
      <c r="N31" s="7">
        <f t="shared" si="4"/>
        <v>2983.3358608825306</v>
      </c>
    </row>
    <row r="32" spans="1:14" ht="11.25">
      <c r="A32" s="3" t="s">
        <v>32</v>
      </c>
      <c r="B32" s="3">
        <v>1704385978</v>
      </c>
      <c r="C32" s="3">
        <v>174784207</v>
      </c>
      <c r="D32" s="3">
        <v>225877000</v>
      </c>
      <c r="E32" s="3">
        <f t="shared" si="0"/>
        <v>1653293185</v>
      </c>
      <c r="F32" s="3">
        <v>194846</v>
      </c>
      <c r="G32" s="3">
        <f t="shared" si="5"/>
        <v>8485.12766492512</v>
      </c>
      <c r="H32" s="17">
        <v>0.9362953922000455</v>
      </c>
      <c r="I32" s="17">
        <v>1.193493059674653</v>
      </c>
      <c r="J32" s="33">
        <f t="shared" si="6"/>
        <v>0.8779850536486989</v>
      </c>
      <c r="K32" s="7">
        <f t="shared" si="1"/>
        <v>9062.447316959793</v>
      </c>
      <c r="L32" s="7">
        <f t="shared" si="2"/>
        <v>7109.49057989342</v>
      </c>
      <c r="M32" s="6">
        <f t="shared" si="3"/>
        <v>9664.319033294392</v>
      </c>
      <c r="N32" s="7">
        <f t="shared" si="4"/>
        <v>8648.45388939314</v>
      </c>
    </row>
    <row r="33" spans="1:14" ht="11.25">
      <c r="A33" s="3" t="s">
        <v>33</v>
      </c>
      <c r="B33" s="3">
        <v>646735100</v>
      </c>
      <c r="C33" s="3">
        <v>59456900</v>
      </c>
      <c r="D33" s="3">
        <v>93855400</v>
      </c>
      <c r="E33" s="3">
        <f t="shared" si="0"/>
        <v>612336600</v>
      </c>
      <c r="F33" s="3">
        <v>75847</v>
      </c>
      <c r="G33" s="3">
        <f t="shared" si="5"/>
        <v>8073.3133808852035</v>
      </c>
      <c r="H33" s="17">
        <v>1.0691910672168374</v>
      </c>
      <c r="I33" s="17">
        <v>0.9547774477388724</v>
      </c>
      <c r="J33" s="33">
        <f t="shared" si="6"/>
        <v>0.8779850536486989</v>
      </c>
      <c r="K33" s="7">
        <f t="shared" si="1"/>
        <v>7550.861233718008</v>
      </c>
      <c r="L33" s="7">
        <f t="shared" si="2"/>
        <v>8455.70179731897</v>
      </c>
      <c r="M33" s="6">
        <f t="shared" si="3"/>
        <v>9195.274278684376</v>
      </c>
      <c r="N33" s="7">
        <f t="shared" si="4"/>
        <v>9007.56104541757</v>
      </c>
    </row>
    <row r="34" spans="1:14" ht="11.25">
      <c r="A34" s="3" t="s">
        <v>34</v>
      </c>
      <c r="B34" s="3">
        <v>3211522420</v>
      </c>
      <c r="C34" s="3">
        <v>502582700</v>
      </c>
      <c r="D34" s="3">
        <v>328846200</v>
      </c>
      <c r="E34" s="3">
        <f t="shared" si="0"/>
        <v>3385258920</v>
      </c>
      <c r="F34" s="3">
        <v>483616</v>
      </c>
      <c r="G34" s="3">
        <f t="shared" si="5"/>
        <v>6999.890243498974</v>
      </c>
      <c r="H34" s="17">
        <v>0.9309027426497549</v>
      </c>
      <c r="I34" s="17">
        <v>1.1462010573100527</v>
      </c>
      <c r="J34" s="33">
        <f t="shared" si="6"/>
        <v>0.8779850536486989</v>
      </c>
      <c r="K34" s="7">
        <f t="shared" si="1"/>
        <v>7519.464625890171</v>
      </c>
      <c r="L34" s="7">
        <f t="shared" si="2"/>
        <v>6107.035235097913</v>
      </c>
      <c r="M34" s="6">
        <f t="shared" si="3"/>
        <v>7972.675860948976</v>
      </c>
      <c r="N34" s="7">
        <f t="shared" si="4"/>
        <v>7472.036644444374</v>
      </c>
    </row>
    <row r="35" spans="1:14" ht="11.25">
      <c r="A35" s="3" t="s">
        <v>35</v>
      </c>
      <c r="B35" s="3">
        <v>2370417000</v>
      </c>
      <c r="C35" s="3">
        <v>127414446</v>
      </c>
      <c r="D35" s="3">
        <v>414610000</v>
      </c>
      <c r="E35" s="3">
        <f aca="true" t="shared" si="7" ref="E35:E52">B35+C35-D35</f>
        <v>2083221446</v>
      </c>
      <c r="F35" s="3">
        <v>302159</v>
      </c>
      <c r="G35" s="3">
        <f t="shared" si="5"/>
        <v>6894.454396526332</v>
      </c>
      <c r="H35" s="17">
        <v>0.9580728715291431</v>
      </c>
      <c r="I35" s="17">
        <v>0.9288949464447472</v>
      </c>
      <c r="J35" s="33">
        <f t="shared" si="6"/>
        <v>0.8779850536486989</v>
      </c>
      <c r="K35" s="7">
        <f aca="true" t="shared" si="8" ref="K35:K53">G35/H35</f>
        <v>7196.169103006079</v>
      </c>
      <c r="L35" s="7">
        <f aca="true" t="shared" si="9" ref="L35:L53">G35/I35</f>
        <v>7422.2111153841115</v>
      </c>
      <c r="M35" s="6">
        <f aca="true" t="shared" si="10" ref="M35:M53">G35/J35</f>
        <v>7852.587430588487</v>
      </c>
      <c r="N35" s="7">
        <f aca="true" t="shared" si="11" ref="N35:N53">((G35/J35)/H35)/I35</f>
        <v>8823.637085914366</v>
      </c>
    </row>
    <row r="36" spans="1:14" ht="11.25">
      <c r="A36" s="3" t="s">
        <v>36</v>
      </c>
      <c r="B36" s="3">
        <v>203454356</v>
      </c>
      <c r="C36" s="3">
        <v>0</v>
      </c>
      <c r="D36" s="3">
        <v>42318000</v>
      </c>
      <c r="E36" s="3">
        <f t="shared" si="7"/>
        <v>161136356</v>
      </c>
      <c r="F36" s="3">
        <v>34756</v>
      </c>
      <c r="G36" s="3">
        <f t="shared" si="5"/>
        <v>4636.216940959835</v>
      </c>
      <c r="H36" s="17">
        <v>1.004531202925642</v>
      </c>
      <c r="I36" s="17">
        <v>1.0019580500979026</v>
      </c>
      <c r="J36" s="33">
        <f t="shared" si="6"/>
        <v>0.8779850536486989</v>
      </c>
      <c r="K36" s="7">
        <f t="shared" si="8"/>
        <v>4615.304061692766</v>
      </c>
      <c r="L36" s="7">
        <f t="shared" si="9"/>
        <v>4627.156736259391</v>
      </c>
      <c r="M36" s="6">
        <f t="shared" si="10"/>
        <v>5280.519208946451</v>
      </c>
      <c r="N36" s="7">
        <f t="shared" si="11"/>
        <v>5246.427266947799</v>
      </c>
    </row>
    <row r="37" spans="1:14" ht="11.25">
      <c r="A37" s="3" t="s">
        <v>37</v>
      </c>
      <c r="B37" s="3">
        <v>1968109037</v>
      </c>
      <c r="C37" s="3">
        <v>110912149</v>
      </c>
      <c r="D37" s="3">
        <v>312343721</v>
      </c>
      <c r="E37" s="3">
        <f t="shared" si="7"/>
        <v>1766677465</v>
      </c>
      <c r="F37" s="3">
        <v>368523</v>
      </c>
      <c r="G37" s="3">
        <f t="shared" si="5"/>
        <v>4793.940853081083</v>
      </c>
      <c r="H37" s="17">
        <v>1.0906695117554037</v>
      </c>
      <c r="I37" s="17">
        <v>1.0090460504523027</v>
      </c>
      <c r="J37" s="33">
        <f t="shared" si="6"/>
        <v>0.8779850536486989</v>
      </c>
      <c r="K37" s="7">
        <f t="shared" si="8"/>
        <v>4395.41107678472</v>
      </c>
      <c r="L37" s="7">
        <f t="shared" si="9"/>
        <v>4750.963398481377</v>
      </c>
      <c r="M37" s="6">
        <f t="shared" si="10"/>
        <v>5460.162258068739</v>
      </c>
      <c r="N37" s="7">
        <f t="shared" si="11"/>
        <v>4961.367400059901</v>
      </c>
    </row>
    <row r="38" spans="1:14" ht="11.25">
      <c r="A38" s="3" t="s">
        <v>38</v>
      </c>
      <c r="B38" s="3">
        <v>838136140</v>
      </c>
      <c r="C38" s="3">
        <v>27864495</v>
      </c>
      <c r="D38" s="3">
        <v>145393957</v>
      </c>
      <c r="E38" s="3">
        <f t="shared" si="7"/>
        <v>720606678</v>
      </c>
      <c r="F38" s="3">
        <v>128005</v>
      </c>
      <c r="G38" s="3">
        <f t="shared" si="5"/>
        <v>5629.519768759033</v>
      </c>
      <c r="H38" s="17">
        <v>1.026655289604882</v>
      </c>
      <c r="I38" s="17">
        <v>0.8864304443215222</v>
      </c>
      <c r="J38" s="33">
        <f t="shared" si="6"/>
        <v>0.8779850536486989</v>
      </c>
      <c r="K38" s="7">
        <f t="shared" si="8"/>
        <v>5483.359240203795</v>
      </c>
      <c r="L38" s="7">
        <f t="shared" si="9"/>
        <v>6350.774395015158</v>
      </c>
      <c r="M38" s="6">
        <f t="shared" si="10"/>
        <v>6411.862873250604</v>
      </c>
      <c r="N38" s="7">
        <f t="shared" si="11"/>
        <v>7045.550194122475</v>
      </c>
    </row>
    <row r="39" spans="1:14" ht="11.25">
      <c r="A39" s="3" t="s">
        <v>39</v>
      </c>
      <c r="B39" s="3">
        <v>570170935</v>
      </c>
      <c r="C39" s="3">
        <v>98267253</v>
      </c>
      <c r="D39" s="3">
        <v>100398723</v>
      </c>
      <c r="E39" s="3">
        <f t="shared" si="7"/>
        <v>568039465</v>
      </c>
      <c r="F39" s="3">
        <v>130096</v>
      </c>
      <c r="G39" s="3">
        <f t="shared" si="5"/>
        <v>4366.30999415816</v>
      </c>
      <c r="H39" s="17">
        <v>1.0342902159515959</v>
      </c>
      <c r="I39" s="17">
        <v>1.0203940510197025</v>
      </c>
      <c r="J39" s="33">
        <f t="shared" si="6"/>
        <v>0.8779850536486989</v>
      </c>
      <c r="K39" s="7">
        <f t="shared" si="8"/>
        <v>4221.552062291287</v>
      </c>
      <c r="L39" s="7">
        <f t="shared" si="9"/>
        <v>4279.042973442279</v>
      </c>
      <c r="M39" s="6">
        <f t="shared" si="10"/>
        <v>4973.102874602256</v>
      </c>
      <c r="N39" s="7">
        <f t="shared" si="11"/>
        <v>4712.128322720551</v>
      </c>
    </row>
    <row r="40" spans="1:14" ht="11.25">
      <c r="A40" s="3" t="s">
        <v>40</v>
      </c>
      <c r="B40" s="3">
        <v>1772844000</v>
      </c>
      <c r="C40" s="3">
        <v>94556000</v>
      </c>
      <c r="D40" s="3">
        <v>90259000</v>
      </c>
      <c r="E40" s="3">
        <f t="shared" si="7"/>
        <v>1777141000</v>
      </c>
      <c r="F40" s="3">
        <v>315591</v>
      </c>
      <c r="G40" s="3">
        <f t="shared" si="5"/>
        <v>5631.152345916075</v>
      </c>
      <c r="H40" s="17">
        <v>1.0373474631529045</v>
      </c>
      <c r="I40" s="17">
        <v>1.0677920533896028</v>
      </c>
      <c r="J40" s="33">
        <f t="shared" si="6"/>
        <v>0.8779850536486989</v>
      </c>
      <c r="K40" s="7">
        <f t="shared" si="8"/>
        <v>5428.414823323327</v>
      </c>
      <c r="L40" s="7">
        <f t="shared" si="9"/>
        <v>5273.641368692083</v>
      </c>
      <c r="M40" s="6">
        <f t="shared" si="10"/>
        <v>6413.722332190432</v>
      </c>
      <c r="N40" s="7">
        <f t="shared" si="11"/>
        <v>5790.275402050318</v>
      </c>
    </row>
    <row r="41" spans="1:14" ht="11.25">
      <c r="A41" s="3" t="s">
        <v>41</v>
      </c>
      <c r="B41" s="3">
        <v>172689914</v>
      </c>
      <c r="C41" s="3">
        <v>0</v>
      </c>
      <c r="D41" s="3">
        <v>0</v>
      </c>
      <c r="E41" s="3">
        <f t="shared" si="7"/>
        <v>172689914</v>
      </c>
      <c r="F41" s="3">
        <v>26887</v>
      </c>
      <c r="G41" s="3">
        <f t="shared" si="5"/>
        <v>6422.80336221966</v>
      </c>
      <c r="H41" s="17">
        <v>1.087729820178627</v>
      </c>
      <c r="I41" s="17">
        <v>1.149028057451403</v>
      </c>
      <c r="J41" s="33">
        <f t="shared" si="6"/>
        <v>0.8779850536486989</v>
      </c>
      <c r="K41" s="7">
        <f t="shared" si="8"/>
        <v>5904.778229914582</v>
      </c>
      <c r="L41" s="7">
        <f t="shared" si="9"/>
        <v>5589.77069408186</v>
      </c>
      <c r="M41" s="6">
        <f t="shared" si="10"/>
        <v>7315.390319605103</v>
      </c>
      <c r="N41" s="7">
        <f t="shared" si="11"/>
        <v>5853.098526702757</v>
      </c>
    </row>
    <row r="42" spans="1:14" ht="11.25">
      <c r="A42" s="3" t="s">
        <v>42</v>
      </c>
      <c r="B42" s="3">
        <v>984615699</v>
      </c>
      <c r="C42" s="3">
        <v>41101956</v>
      </c>
      <c r="D42" s="3">
        <v>219344920</v>
      </c>
      <c r="E42" s="3">
        <f t="shared" si="7"/>
        <v>806372735</v>
      </c>
      <c r="F42" s="3">
        <v>137983</v>
      </c>
      <c r="G42" s="3">
        <f t="shared" si="5"/>
        <v>5844.000601523376</v>
      </c>
      <c r="H42" s="17">
        <v>1.004974941037506</v>
      </c>
      <c r="I42" s="17">
        <v>0.9152467457623373</v>
      </c>
      <c r="J42" s="33">
        <f t="shared" si="6"/>
        <v>0.8779850536486989</v>
      </c>
      <c r="K42" s="7">
        <f t="shared" si="8"/>
        <v>5815.070966336937</v>
      </c>
      <c r="L42" s="7">
        <f t="shared" si="9"/>
        <v>6385.164032083749</v>
      </c>
      <c r="M42" s="6">
        <f t="shared" si="10"/>
        <v>6656.150440417051</v>
      </c>
      <c r="N42" s="7">
        <f t="shared" si="11"/>
        <v>7236.518938274404</v>
      </c>
    </row>
    <row r="43" spans="1:14" ht="11.25">
      <c r="A43" s="3" t="s">
        <v>43</v>
      </c>
      <c r="B43" s="3">
        <v>149754655</v>
      </c>
      <c r="C43" s="3">
        <v>0</v>
      </c>
      <c r="D43" s="3">
        <v>30124035</v>
      </c>
      <c r="E43" s="3">
        <f t="shared" si="7"/>
        <v>119630620</v>
      </c>
      <c r="F43" s="3">
        <v>28232</v>
      </c>
      <c r="G43" s="3">
        <f t="shared" si="5"/>
        <v>4237.412156418249</v>
      </c>
      <c r="H43" s="17">
        <v>0.9882548583612687</v>
      </c>
      <c r="I43" s="17">
        <v>1.0068180503409025</v>
      </c>
      <c r="J43" s="33">
        <f t="shared" si="6"/>
        <v>0.8779850536486989</v>
      </c>
      <c r="K43" s="7">
        <f t="shared" si="8"/>
        <v>4287.772653548859</v>
      </c>
      <c r="L43" s="7">
        <f t="shared" si="9"/>
        <v>4208.71691263728</v>
      </c>
      <c r="M43" s="6">
        <f t="shared" si="10"/>
        <v>4826.291904182836</v>
      </c>
      <c r="N43" s="7">
        <f t="shared" si="11"/>
        <v>4850.579582032953</v>
      </c>
    </row>
    <row r="44" spans="1:14" ht="11.25">
      <c r="A44" s="3" t="s">
        <v>44</v>
      </c>
      <c r="B44" s="3">
        <v>1085737400</v>
      </c>
      <c r="C44" s="3">
        <v>0</v>
      </c>
      <c r="D44" s="3">
        <v>218501400</v>
      </c>
      <c r="E44" s="3">
        <f t="shared" si="7"/>
        <v>867236000</v>
      </c>
      <c r="F44" s="3">
        <v>166703</v>
      </c>
      <c r="G44" s="3">
        <f t="shared" si="5"/>
        <v>5202.281902545245</v>
      </c>
      <c r="H44" s="17">
        <v>1.0482516546167728</v>
      </c>
      <c r="I44" s="17">
        <v>0.9134164456708223</v>
      </c>
      <c r="J44" s="33">
        <f t="shared" si="6"/>
        <v>0.8779850536486989</v>
      </c>
      <c r="K44" s="7">
        <f t="shared" si="8"/>
        <v>4962.817735257601</v>
      </c>
      <c r="L44" s="7">
        <f t="shared" si="9"/>
        <v>5695.410814203851</v>
      </c>
      <c r="M44" s="6">
        <f t="shared" si="10"/>
        <v>5925.251097300334</v>
      </c>
      <c r="N44" s="7">
        <f t="shared" si="11"/>
        <v>6188.314486349494</v>
      </c>
    </row>
    <row r="45" spans="1:14" ht="11.25">
      <c r="A45" s="3" t="s">
        <v>45</v>
      </c>
      <c r="B45" s="3">
        <v>4883813876</v>
      </c>
      <c r="C45" s="3">
        <v>673517699</v>
      </c>
      <c r="D45" s="3">
        <v>1486270658</v>
      </c>
      <c r="E45" s="3">
        <f t="shared" si="7"/>
        <v>4071060917</v>
      </c>
      <c r="F45" s="3">
        <v>766342</v>
      </c>
      <c r="G45" s="3">
        <f t="shared" si="5"/>
        <v>5312.329112850399</v>
      </c>
      <c r="H45" s="17">
        <v>0.9959907935503792</v>
      </c>
      <c r="I45" s="17">
        <v>0.8859041442952073</v>
      </c>
      <c r="J45" s="33">
        <f t="shared" si="6"/>
        <v>0.8779850536486989</v>
      </c>
      <c r="K45" s="7">
        <f t="shared" si="8"/>
        <v>5333.713069689826</v>
      </c>
      <c r="L45" s="7">
        <f t="shared" si="9"/>
        <v>5996.505544148563</v>
      </c>
      <c r="M45" s="6">
        <f t="shared" si="10"/>
        <v>6050.591739316758</v>
      </c>
      <c r="N45" s="7">
        <f t="shared" si="11"/>
        <v>6857.341730440674</v>
      </c>
    </row>
    <row r="46" spans="1:14" ht="11.25">
      <c r="A46" s="3" t="s">
        <v>46</v>
      </c>
      <c r="B46" s="3">
        <v>610671500</v>
      </c>
      <c r="C46" s="3">
        <v>0</v>
      </c>
      <c r="D46" s="3">
        <v>57792400</v>
      </c>
      <c r="E46" s="3">
        <f t="shared" si="7"/>
        <v>552879100</v>
      </c>
      <c r="F46" s="3">
        <v>108386</v>
      </c>
      <c r="G46" s="3">
        <f t="shared" si="5"/>
        <v>5101.019504364032</v>
      </c>
      <c r="H46" s="17">
        <v>1.071584577011047</v>
      </c>
      <c r="I46" s="17">
        <v>1.0075000503750025</v>
      </c>
      <c r="J46" s="33">
        <f t="shared" si="6"/>
        <v>0.8779850536486989</v>
      </c>
      <c r="K46" s="7">
        <f t="shared" si="8"/>
        <v>4760.258418978202</v>
      </c>
      <c r="L46" s="7">
        <f t="shared" si="9"/>
        <v>5063.046401303282</v>
      </c>
      <c r="M46" s="6">
        <f t="shared" si="10"/>
        <v>5809.916106390875</v>
      </c>
      <c r="N46" s="7">
        <f t="shared" si="11"/>
        <v>5381.437868687157</v>
      </c>
    </row>
    <row r="47" spans="1:14" ht="11.25">
      <c r="A47" s="3" t="s">
        <v>47</v>
      </c>
      <c r="B47" s="3">
        <v>64907084</v>
      </c>
      <c r="C47" s="3">
        <v>0</v>
      </c>
      <c r="D47" s="3">
        <v>13489000</v>
      </c>
      <c r="E47" s="3">
        <f t="shared" si="7"/>
        <v>51418084</v>
      </c>
      <c r="F47" s="3">
        <v>17112</v>
      </c>
      <c r="G47" s="3">
        <f t="shared" si="5"/>
        <v>3004.7968676951846</v>
      </c>
      <c r="H47" s="17">
        <v>1.1824143484062495</v>
      </c>
      <c r="I47" s="17">
        <v>1.1216940560847029</v>
      </c>
      <c r="J47" s="33">
        <f t="shared" si="6"/>
        <v>0.8779850536486989</v>
      </c>
      <c r="K47" s="7">
        <f t="shared" si="8"/>
        <v>2541.238502175895</v>
      </c>
      <c r="L47" s="7">
        <f t="shared" si="9"/>
        <v>2678.8025231973616</v>
      </c>
      <c r="M47" s="6">
        <f t="shared" si="10"/>
        <v>3422.3781546257046</v>
      </c>
      <c r="N47" s="7">
        <f t="shared" si="11"/>
        <v>2580.381296912066</v>
      </c>
    </row>
    <row r="48" spans="1:14" ht="11.25">
      <c r="A48" s="3" t="s">
        <v>48</v>
      </c>
      <c r="B48" s="3">
        <v>1367630110</v>
      </c>
      <c r="C48" s="3">
        <v>12835000</v>
      </c>
      <c r="D48" s="3">
        <v>149029721</v>
      </c>
      <c r="E48" s="3">
        <f t="shared" si="7"/>
        <v>1231435389</v>
      </c>
      <c r="F48" s="3">
        <v>254694</v>
      </c>
      <c r="G48" s="3">
        <f t="shared" si="5"/>
        <v>4834.960340644067</v>
      </c>
      <c r="H48" s="17">
        <v>1.0575240696281913</v>
      </c>
      <c r="I48" s="17">
        <v>0.9624777481238874</v>
      </c>
      <c r="J48" s="33">
        <f t="shared" si="6"/>
        <v>0.8779850536486989</v>
      </c>
      <c r="K48" s="7">
        <f t="shared" si="8"/>
        <v>4571.962454097109</v>
      </c>
      <c r="L48" s="7">
        <f t="shared" si="9"/>
        <v>5023.451555185175</v>
      </c>
      <c r="M48" s="6">
        <f t="shared" si="10"/>
        <v>5506.882287518577</v>
      </c>
      <c r="N48" s="7">
        <f t="shared" si="11"/>
        <v>5410.343445770427</v>
      </c>
    </row>
    <row r="49" spans="1:14" ht="11.25">
      <c r="A49" s="3" t="s">
        <v>49</v>
      </c>
      <c r="B49" s="3">
        <v>1351230000</v>
      </c>
      <c r="C49" s="3">
        <v>0</v>
      </c>
      <c r="D49" s="3">
        <v>125231000</v>
      </c>
      <c r="E49" s="3">
        <f t="shared" si="7"/>
        <v>1225999000</v>
      </c>
      <c r="F49" s="3">
        <v>220677</v>
      </c>
      <c r="G49" s="3">
        <f t="shared" si="5"/>
        <v>5555.626549209931</v>
      </c>
      <c r="H49" s="17">
        <v>0.9553385749973154</v>
      </c>
      <c r="I49" s="17">
        <v>1.0451570522578526</v>
      </c>
      <c r="J49" s="33">
        <f t="shared" si="6"/>
        <v>0.8779850536486989</v>
      </c>
      <c r="K49" s="7">
        <f t="shared" si="8"/>
        <v>5815.348290762301</v>
      </c>
      <c r="L49" s="7">
        <f t="shared" si="9"/>
        <v>5315.59016628947</v>
      </c>
      <c r="M49" s="6">
        <f t="shared" si="10"/>
        <v>6327.700598230068</v>
      </c>
      <c r="N49" s="7">
        <f t="shared" si="11"/>
        <v>6337.340650599652</v>
      </c>
    </row>
    <row r="50" spans="1:14" ht="11.25">
      <c r="A50" s="3" t="s">
        <v>50</v>
      </c>
      <c r="B50" s="3">
        <v>425956223</v>
      </c>
      <c r="C50" s="3">
        <v>0</v>
      </c>
      <c r="D50" s="3">
        <v>120791419</v>
      </c>
      <c r="E50" s="3">
        <f t="shared" si="7"/>
        <v>305164804</v>
      </c>
      <c r="F50" s="3">
        <v>67374</v>
      </c>
      <c r="G50" s="3">
        <f t="shared" si="5"/>
        <v>4529.4149671980285</v>
      </c>
      <c r="H50" s="17">
        <v>1.032327580184442</v>
      </c>
      <c r="I50" s="17">
        <v>0.8920099446004973</v>
      </c>
      <c r="J50" s="33">
        <f t="shared" si="6"/>
        <v>0.8779850536486989</v>
      </c>
      <c r="K50" s="7">
        <f t="shared" si="8"/>
        <v>4387.57527565889</v>
      </c>
      <c r="L50" s="7">
        <f t="shared" si="9"/>
        <v>5077.762859725301</v>
      </c>
      <c r="M50" s="6">
        <f t="shared" si="10"/>
        <v>5158.874799035413</v>
      </c>
      <c r="N50" s="7">
        <f t="shared" si="11"/>
        <v>5602.318063320124</v>
      </c>
    </row>
    <row r="51" spans="1:14" ht="11.25">
      <c r="A51" s="3" t="s">
        <v>51</v>
      </c>
      <c r="B51" s="3">
        <v>1182207300</v>
      </c>
      <c r="C51" s="3">
        <v>315909057</v>
      </c>
      <c r="D51" s="3">
        <v>159299246</v>
      </c>
      <c r="E51" s="3">
        <f t="shared" si="7"/>
        <v>1338817111</v>
      </c>
      <c r="F51" s="3">
        <v>209599</v>
      </c>
      <c r="G51" s="3">
        <f t="shared" si="5"/>
        <v>6387.5166913964285</v>
      </c>
      <c r="H51" s="17">
        <v>1.0177519047106287</v>
      </c>
      <c r="I51" s="17">
        <v>1.0306860515343026</v>
      </c>
      <c r="J51" s="33">
        <f t="shared" si="6"/>
        <v>0.8779850536486989</v>
      </c>
      <c r="K51" s="7">
        <f t="shared" si="8"/>
        <v>6276.103893131552</v>
      </c>
      <c r="L51" s="7">
        <f t="shared" si="9"/>
        <v>6197.344653968904</v>
      </c>
      <c r="M51" s="6">
        <f t="shared" si="10"/>
        <v>7275.199805339982</v>
      </c>
      <c r="N51" s="7">
        <f t="shared" si="11"/>
        <v>6935.481262061601</v>
      </c>
    </row>
    <row r="52" spans="1:14" ht="11.25">
      <c r="A52" s="3" t="s">
        <v>52</v>
      </c>
      <c r="B52" s="3">
        <v>245565320</v>
      </c>
      <c r="C52" s="3">
        <v>21631003</v>
      </c>
      <c r="D52" s="3">
        <v>20963613</v>
      </c>
      <c r="E52" s="3">
        <f t="shared" si="7"/>
        <v>246232710</v>
      </c>
      <c r="F52" s="3">
        <v>21774</v>
      </c>
      <c r="G52" s="3">
        <f t="shared" si="5"/>
        <v>11308.565720584184</v>
      </c>
      <c r="H52" s="17">
        <v>1.0711172388932262</v>
      </c>
      <c r="I52" s="17">
        <v>0.9663952483197624</v>
      </c>
      <c r="J52" s="33">
        <f t="shared" si="6"/>
        <v>0.8779850536486989</v>
      </c>
      <c r="K52" s="7">
        <f t="shared" si="8"/>
        <v>10557.729172830046</v>
      </c>
      <c r="L52" s="7">
        <f t="shared" si="9"/>
        <v>11701.801866519927</v>
      </c>
      <c r="M52" s="6">
        <f t="shared" si="10"/>
        <v>12880.134660138518</v>
      </c>
      <c r="N52" s="7">
        <f t="shared" si="11"/>
        <v>12443.100493568052</v>
      </c>
    </row>
    <row r="53" spans="1:14" s="12" customFormat="1" ht="11.25">
      <c r="A53" s="10" t="s">
        <v>53</v>
      </c>
      <c r="B53" s="13">
        <v>60878404456</v>
      </c>
      <c r="C53" s="13">
        <v>6373764329</v>
      </c>
      <c r="D53" s="13">
        <v>9449822321</v>
      </c>
      <c r="E53" s="13">
        <f>SUM(E3:E52)</f>
        <v>57802346464</v>
      </c>
      <c r="F53" s="11">
        <v>9739970</v>
      </c>
      <c r="G53" s="13">
        <f t="shared" si="5"/>
        <v>5934.55077007424</v>
      </c>
      <c r="H53" s="18">
        <v>1</v>
      </c>
      <c r="I53" s="18">
        <v>1</v>
      </c>
      <c r="J53" s="34">
        <v>0.8779850536486989</v>
      </c>
      <c r="K53" s="14">
        <f t="shared" si="8"/>
        <v>5934.55077007424</v>
      </c>
      <c r="L53" s="14">
        <f t="shared" si="9"/>
        <v>5934.55077007424</v>
      </c>
      <c r="M53" s="14">
        <f t="shared" si="10"/>
        <v>6759.284506509132</v>
      </c>
      <c r="N53" s="14">
        <f t="shared" si="11"/>
        <v>6759.284506509132</v>
      </c>
    </row>
    <row r="54" ht="7.5" customHeight="1"/>
    <row r="55" ht="11.25">
      <c r="A55" s="1" t="s">
        <v>79</v>
      </c>
    </row>
  </sheetData>
  <printOptions horizontalCentered="1" verticalCentered="1"/>
  <pageMargins left="0.5" right="0.5" top="0.5" bottom="0.27" header="0.5" footer="0.31"/>
  <pageSetup fitToHeight="1" fitToWidth="1" horizontalDpi="600" verticalDpi="600" orientation="landscape" scale="86" r:id="rId3"/>
  <headerFooter alignWithMargins="0">
    <oddFooter>&amp;LSHEEO SHEF data for higheredinfo.org&amp;C&amp;D&amp;RFiscal Year = 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N55"/>
  <sheetViews>
    <sheetView workbookViewId="0" topLeftCell="A1">
      <pane xSplit="1" ySplit="2" topLeftCell="B45" activePane="bottomRight" state="frozen"/>
      <selection pane="topLeft" activeCell="J1" sqref="J1:J16384"/>
      <selection pane="topRight" activeCell="J1" sqref="J1:J16384"/>
      <selection pane="bottomLeft" activeCell="J1" sqref="J1:J16384"/>
      <selection pane="bottomRight" activeCell="A1" sqref="A1"/>
    </sheetView>
  </sheetViews>
  <sheetFormatPr defaultColWidth="9.140625" defaultRowHeight="12.75"/>
  <cols>
    <col min="1" max="1" width="15.57421875" style="1" bestFit="1" customWidth="1"/>
    <col min="2" max="2" width="16.57421875" style="4" customWidth="1"/>
    <col min="3" max="3" width="15.8515625" style="4" customWidth="1"/>
    <col min="4" max="4" width="12.8515625" style="4" bestFit="1" customWidth="1"/>
    <col min="5" max="5" width="15.00390625" style="4" bestFit="1" customWidth="1"/>
    <col min="6" max="6" width="9.00390625" style="4" bestFit="1" customWidth="1"/>
    <col min="7" max="7" width="14.7109375" style="4" bestFit="1" customWidth="1"/>
    <col min="8" max="8" width="4.8515625" style="19" bestFit="1" customWidth="1"/>
    <col min="9" max="9" width="5.57421875" style="19" bestFit="1" customWidth="1"/>
    <col min="10" max="10" width="6.8515625" style="35" customWidth="1"/>
    <col min="11" max="16384" width="9.140625" style="1" customWidth="1"/>
  </cols>
  <sheetData>
    <row r="1" spans="1:10" s="24" customFormat="1" ht="12.75">
      <c r="A1" s="21" t="s">
        <v>77</v>
      </c>
      <c r="B1" s="21"/>
      <c r="C1" s="21"/>
      <c r="D1" s="22"/>
      <c r="E1" s="22"/>
      <c r="F1" s="22"/>
      <c r="G1" s="22"/>
      <c r="H1" s="23"/>
      <c r="I1" s="23"/>
      <c r="J1" s="31"/>
    </row>
    <row r="2" spans="1:14" s="5" customFormat="1" ht="45">
      <c r="A2" s="15" t="s">
        <v>60</v>
      </c>
      <c r="B2" s="9" t="s">
        <v>55</v>
      </c>
      <c r="C2" s="9" t="s">
        <v>56</v>
      </c>
      <c r="D2" s="9" t="s">
        <v>57</v>
      </c>
      <c r="E2" s="9" t="s">
        <v>62</v>
      </c>
      <c r="F2" s="27" t="s">
        <v>54</v>
      </c>
      <c r="G2" s="27" t="s">
        <v>63</v>
      </c>
      <c r="H2" s="28" t="s">
        <v>1</v>
      </c>
      <c r="I2" s="28" t="s">
        <v>2</v>
      </c>
      <c r="J2" s="32" t="s">
        <v>0</v>
      </c>
      <c r="K2" s="29" t="s">
        <v>58</v>
      </c>
      <c r="L2" s="29" t="s">
        <v>59</v>
      </c>
      <c r="M2" s="30" t="s">
        <v>82</v>
      </c>
      <c r="N2" s="29" t="s">
        <v>61</v>
      </c>
    </row>
    <row r="3" spans="1:14" ht="11.25">
      <c r="A3" s="2" t="s">
        <v>3</v>
      </c>
      <c r="B3" s="3">
        <v>1162135207</v>
      </c>
      <c r="C3" s="3">
        <v>420422</v>
      </c>
      <c r="D3" s="3">
        <v>303896655</v>
      </c>
      <c r="E3" s="3">
        <f aca="true" t="shared" si="0" ref="E3:E34">B3+C3-D3</f>
        <v>858658974</v>
      </c>
      <c r="F3" s="3">
        <v>183167</v>
      </c>
      <c r="G3" s="3">
        <f>E3/F3</f>
        <v>4687.847559877052</v>
      </c>
      <c r="H3" s="17">
        <v>1.0447618632124593</v>
      </c>
      <c r="I3" s="17">
        <v>0.9018374450918722</v>
      </c>
      <c r="J3" s="33">
        <f>J$53</f>
        <v>0.9086726440124474</v>
      </c>
      <c r="K3" s="7">
        <f aca="true" t="shared" si="1" ref="K3:K34">G3/H3</f>
        <v>4487.001033386444</v>
      </c>
      <c r="L3" s="7">
        <f aca="true" t="shared" si="2" ref="L3:L34">G3/I3</f>
        <v>5198.107026260692</v>
      </c>
      <c r="M3" s="6">
        <f aca="true" t="shared" si="3" ref="M3:M34">G3/J3</f>
        <v>5159.005931087363</v>
      </c>
      <c r="N3" s="7">
        <f aca="true" t="shared" si="4" ref="N3:N34">((G3/J3)/H3)/I3</f>
        <v>5475.458003497287</v>
      </c>
    </row>
    <row r="4" spans="1:14" ht="11.25">
      <c r="A4" s="2" t="s">
        <v>4</v>
      </c>
      <c r="B4" s="3">
        <v>217245000</v>
      </c>
      <c r="C4" s="3">
        <v>719558</v>
      </c>
      <c r="D4" s="3">
        <v>21354632</v>
      </c>
      <c r="E4" s="3">
        <f t="shared" si="0"/>
        <v>196609926</v>
      </c>
      <c r="F4" s="3">
        <v>18802</v>
      </c>
      <c r="G4" s="3">
        <f aca="true" t="shared" si="5" ref="G4:G53">E4/F4</f>
        <v>10456.86235506861</v>
      </c>
      <c r="H4" s="17">
        <v>0.9864271843143865</v>
      </c>
      <c r="I4" s="17">
        <v>1.218045060902253</v>
      </c>
      <c r="J4" s="33">
        <f aca="true" t="shared" si="6" ref="J4:J52">J$53</f>
        <v>0.9086726440124474</v>
      </c>
      <c r="K4" s="7">
        <f t="shared" si="1"/>
        <v>10600.744303632126</v>
      </c>
      <c r="L4" s="7">
        <f t="shared" si="2"/>
        <v>8584.955262100737</v>
      </c>
      <c r="M4" s="6">
        <f t="shared" si="3"/>
        <v>11507.843252432465</v>
      </c>
      <c r="N4" s="7">
        <f t="shared" si="4"/>
        <v>9577.79529066914</v>
      </c>
    </row>
    <row r="5" spans="1:14" ht="11.25">
      <c r="A5" s="2" t="s">
        <v>5</v>
      </c>
      <c r="B5" s="3">
        <v>915570072</v>
      </c>
      <c r="C5" s="3">
        <v>463569000</v>
      </c>
      <c r="D5" s="3">
        <v>175755500</v>
      </c>
      <c r="E5" s="3">
        <f t="shared" si="0"/>
        <v>1203383572</v>
      </c>
      <c r="F5" s="3">
        <v>213402</v>
      </c>
      <c r="G5" s="3">
        <f t="shared" si="5"/>
        <v>5639.045426003505</v>
      </c>
      <c r="H5" s="17">
        <v>1.0451506019190617</v>
      </c>
      <c r="I5" s="17">
        <v>0.9644807482240374</v>
      </c>
      <c r="J5" s="33">
        <f t="shared" si="6"/>
        <v>0.9086726440124474</v>
      </c>
      <c r="K5" s="7">
        <f t="shared" si="1"/>
        <v>5395.438146090454</v>
      </c>
      <c r="L5" s="7">
        <f t="shared" si="2"/>
        <v>5846.716418536144</v>
      </c>
      <c r="M5" s="6">
        <f t="shared" si="3"/>
        <v>6205.80520736603</v>
      </c>
      <c r="N5" s="7">
        <f t="shared" si="4"/>
        <v>6156.384006439344</v>
      </c>
    </row>
    <row r="6" spans="1:14" ht="11.25">
      <c r="A6" s="2" t="s">
        <v>6</v>
      </c>
      <c r="B6" s="3">
        <v>661092428</v>
      </c>
      <c r="C6" s="3">
        <v>13524071</v>
      </c>
      <c r="D6" s="3">
        <v>156215146</v>
      </c>
      <c r="E6" s="3">
        <f t="shared" si="0"/>
        <v>518401353</v>
      </c>
      <c r="F6" s="3">
        <v>96292</v>
      </c>
      <c r="G6" s="3">
        <f t="shared" si="5"/>
        <v>5383.638858887551</v>
      </c>
      <c r="H6" s="17">
        <v>0.9540437192737034</v>
      </c>
      <c r="I6" s="17">
        <v>0.8870616443530822</v>
      </c>
      <c r="J6" s="33">
        <f t="shared" si="6"/>
        <v>0.9086726440124474</v>
      </c>
      <c r="K6" s="7">
        <f t="shared" si="1"/>
        <v>5642.96871320113</v>
      </c>
      <c r="L6" s="7">
        <f t="shared" si="2"/>
        <v>6069.069599795108</v>
      </c>
      <c r="M6" s="6">
        <f t="shared" si="3"/>
        <v>5924.728662585118</v>
      </c>
      <c r="N6" s="7">
        <f t="shared" si="4"/>
        <v>7000.779313713749</v>
      </c>
    </row>
    <row r="7" spans="1:14" ht="11.25">
      <c r="A7" s="2" t="s">
        <v>7</v>
      </c>
      <c r="B7" s="3">
        <v>8724385000</v>
      </c>
      <c r="C7" s="3">
        <v>2100441000</v>
      </c>
      <c r="D7" s="3">
        <v>941396000</v>
      </c>
      <c r="E7" s="3">
        <f t="shared" si="0"/>
        <v>9883430000</v>
      </c>
      <c r="F7" s="3">
        <v>1623478</v>
      </c>
      <c r="G7" s="3">
        <f t="shared" si="5"/>
        <v>6087.812708271994</v>
      </c>
      <c r="H7" s="17">
        <v>0.9090553219617836</v>
      </c>
      <c r="I7" s="17">
        <v>1.0897850544892527</v>
      </c>
      <c r="J7" s="33">
        <f t="shared" si="6"/>
        <v>0.9086726440124474</v>
      </c>
      <c r="K7" s="7">
        <f t="shared" si="1"/>
        <v>6696.856133171534</v>
      </c>
      <c r="L7" s="7">
        <f t="shared" si="2"/>
        <v>5586.250869558086</v>
      </c>
      <c r="M7" s="6">
        <f t="shared" si="3"/>
        <v>6699.676443861999</v>
      </c>
      <c r="N7" s="7">
        <f t="shared" si="4"/>
        <v>6762.739643111795</v>
      </c>
    </row>
    <row r="8" spans="1:14" ht="11.25">
      <c r="A8" s="2" t="s">
        <v>8</v>
      </c>
      <c r="B8" s="3">
        <v>569793185</v>
      </c>
      <c r="C8" s="3">
        <v>43645672</v>
      </c>
      <c r="D8" s="3">
        <v>97346542</v>
      </c>
      <c r="E8" s="3">
        <f t="shared" si="0"/>
        <v>516092315</v>
      </c>
      <c r="F8" s="3">
        <v>161181</v>
      </c>
      <c r="G8" s="3">
        <f t="shared" si="5"/>
        <v>3201.9426297144205</v>
      </c>
      <c r="H8" s="17">
        <v>1.055961526041611</v>
      </c>
      <c r="I8" s="17">
        <v>1.0476140523807025</v>
      </c>
      <c r="J8" s="33">
        <f t="shared" si="6"/>
        <v>0.9086726440124474</v>
      </c>
      <c r="K8" s="7">
        <f t="shared" si="1"/>
        <v>3032.253117892711</v>
      </c>
      <c r="L8" s="7">
        <f t="shared" si="2"/>
        <v>3056.414356449312</v>
      </c>
      <c r="M8" s="6">
        <f t="shared" si="3"/>
        <v>3523.758144160174</v>
      </c>
      <c r="N8" s="7">
        <f t="shared" si="4"/>
        <v>3185.346506238383</v>
      </c>
    </row>
    <row r="9" spans="1:14" ht="11.25">
      <c r="A9" s="2" t="s">
        <v>9</v>
      </c>
      <c r="B9" s="3">
        <v>730867190</v>
      </c>
      <c r="C9" s="3">
        <v>0</v>
      </c>
      <c r="D9" s="3">
        <v>106449974</v>
      </c>
      <c r="E9" s="3">
        <f t="shared" si="0"/>
        <v>624417216</v>
      </c>
      <c r="F9" s="3">
        <v>70030</v>
      </c>
      <c r="G9" s="3">
        <f t="shared" si="5"/>
        <v>8916.424618020848</v>
      </c>
      <c r="H9" s="17">
        <v>1.021271509803454</v>
      </c>
      <c r="I9" s="17">
        <v>1.201853060092653</v>
      </c>
      <c r="J9" s="33">
        <f t="shared" si="6"/>
        <v>0.9086726440124474</v>
      </c>
      <c r="K9" s="7">
        <f t="shared" si="1"/>
        <v>8730.709250605487</v>
      </c>
      <c r="L9" s="7">
        <f t="shared" si="2"/>
        <v>7418.8974626677455</v>
      </c>
      <c r="M9" s="6">
        <f t="shared" si="3"/>
        <v>9812.58176613349</v>
      </c>
      <c r="N9" s="7">
        <f t="shared" si="4"/>
        <v>7994.488799891939</v>
      </c>
    </row>
    <row r="10" spans="1:14" ht="11.25">
      <c r="A10" s="2" t="s">
        <v>10</v>
      </c>
      <c r="B10" s="3">
        <v>190568916</v>
      </c>
      <c r="C10" s="3">
        <v>0</v>
      </c>
      <c r="D10" s="3">
        <v>7976900</v>
      </c>
      <c r="E10" s="3">
        <f t="shared" si="0"/>
        <v>182592016</v>
      </c>
      <c r="F10" s="3">
        <v>29546</v>
      </c>
      <c r="G10" s="3">
        <f t="shared" si="5"/>
        <v>6179.923373722331</v>
      </c>
      <c r="H10" s="17">
        <v>1.195443232016233</v>
      </c>
      <c r="I10" s="17">
        <v>0.9931626496581325</v>
      </c>
      <c r="J10" s="33">
        <f t="shared" si="6"/>
        <v>0.9086726440124474</v>
      </c>
      <c r="K10" s="7">
        <f t="shared" si="1"/>
        <v>5169.566574315102</v>
      </c>
      <c r="L10" s="7">
        <f t="shared" si="2"/>
        <v>6222.468571335814</v>
      </c>
      <c r="M10" s="6">
        <f t="shared" si="3"/>
        <v>6801.044814591861</v>
      </c>
      <c r="N10" s="7">
        <f t="shared" si="4"/>
        <v>5728.30720073978</v>
      </c>
    </row>
    <row r="11" spans="1:14" ht="11.25">
      <c r="A11" s="2" t="s">
        <v>11</v>
      </c>
      <c r="B11" s="3">
        <v>2495220217</v>
      </c>
      <c r="C11" s="3">
        <v>0</v>
      </c>
      <c r="D11" s="3">
        <v>276818345</v>
      </c>
      <c r="E11" s="3">
        <f t="shared" si="0"/>
        <v>2218401872</v>
      </c>
      <c r="F11" s="3">
        <v>499972</v>
      </c>
      <c r="G11" s="3">
        <f t="shared" si="5"/>
        <v>4437.05221892426</v>
      </c>
      <c r="H11" s="17">
        <v>1.0148483967333717</v>
      </c>
      <c r="I11" s="17">
        <v>0.9211458460572923</v>
      </c>
      <c r="J11" s="33">
        <f t="shared" si="6"/>
        <v>0.9086726440124474</v>
      </c>
      <c r="K11" s="7">
        <f t="shared" si="1"/>
        <v>4372.133052785415</v>
      </c>
      <c r="L11" s="7">
        <f t="shared" si="2"/>
        <v>4816.883491268863</v>
      </c>
      <c r="M11" s="6">
        <f t="shared" si="3"/>
        <v>4883.004069905157</v>
      </c>
      <c r="N11" s="7">
        <f t="shared" si="4"/>
        <v>5223.450919292599</v>
      </c>
    </row>
    <row r="12" spans="1:14" ht="11.25">
      <c r="A12" s="2" t="s">
        <v>12</v>
      </c>
      <c r="B12" s="3">
        <v>2287321668</v>
      </c>
      <c r="C12" s="3">
        <v>4000000</v>
      </c>
      <c r="D12" s="3">
        <v>275533503</v>
      </c>
      <c r="E12" s="3">
        <f t="shared" si="0"/>
        <v>2015788165</v>
      </c>
      <c r="F12" s="3">
        <v>289382</v>
      </c>
      <c r="G12" s="3">
        <f t="shared" si="5"/>
        <v>6965.838113635265</v>
      </c>
      <c r="H12" s="17">
        <v>0.999522970896514</v>
      </c>
      <c r="I12" s="17">
        <v>0.9346124467306224</v>
      </c>
      <c r="J12" s="33">
        <f t="shared" si="6"/>
        <v>0.9086726440124474</v>
      </c>
      <c r="K12" s="7">
        <f t="shared" si="1"/>
        <v>6969.162607025743</v>
      </c>
      <c r="L12" s="7">
        <f t="shared" si="2"/>
        <v>7453.183550039951</v>
      </c>
      <c r="M12" s="6">
        <f t="shared" si="3"/>
        <v>7665.948963618017</v>
      </c>
      <c r="N12" s="7">
        <f t="shared" si="4"/>
        <v>8206.19029468282</v>
      </c>
    </row>
    <row r="13" spans="1:14" ht="11.25">
      <c r="A13" s="2" t="s">
        <v>13</v>
      </c>
      <c r="B13" s="3">
        <v>397912000</v>
      </c>
      <c r="C13" s="3">
        <v>0</v>
      </c>
      <c r="D13" s="3">
        <v>69466704</v>
      </c>
      <c r="E13" s="3">
        <f t="shared" si="0"/>
        <v>328445296</v>
      </c>
      <c r="F13" s="3">
        <v>35441</v>
      </c>
      <c r="G13" s="3">
        <f t="shared" si="5"/>
        <v>9267.38229733924</v>
      </c>
      <c r="H13" s="17">
        <v>1.0795415810681364</v>
      </c>
      <c r="I13" s="17">
        <v>1.218045060902253</v>
      </c>
      <c r="J13" s="33">
        <f t="shared" si="6"/>
        <v>0.9086726440124474</v>
      </c>
      <c r="K13" s="7">
        <f t="shared" si="1"/>
        <v>8584.55335103421</v>
      </c>
      <c r="L13" s="7">
        <f t="shared" si="2"/>
        <v>7608.406778050175</v>
      </c>
      <c r="M13" s="6">
        <f t="shared" si="3"/>
        <v>10198.812915085722</v>
      </c>
      <c r="N13" s="7">
        <f t="shared" si="4"/>
        <v>7756.162426242285</v>
      </c>
    </row>
    <row r="14" spans="1:14" ht="11.25">
      <c r="A14" s="2" t="s">
        <v>14</v>
      </c>
      <c r="B14" s="3">
        <v>326332654</v>
      </c>
      <c r="C14" s="3">
        <v>8500000</v>
      </c>
      <c r="D14" s="3">
        <v>33676300</v>
      </c>
      <c r="E14" s="3">
        <f t="shared" si="0"/>
        <v>301156354</v>
      </c>
      <c r="F14" s="3">
        <v>45184</v>
      </c>
      <c r="G14" s="3">
        <f t="shared" si="5"/>
        <v>6665.110525849858</v>
      </c>
      <c r="H14" s="17">
        <v>1.0524488413684012</v>
      </c>
      <c r="I14" s="17">
        <v>0.9565531478276574</v>
      </c>
      <c r="J14" s="33">
        <f t="shared" si="6"/>
        <v>0.9086726440124474</v>
      </c>
      <c r="K14" s="7">
        <f t="shared" si="1"/>
        <v>6332.954404875239</v>
      </c>
      <c r="L14" s="7">
        <f t="shared" si="2"/>
        <v>6967.841296624653</v>
      </c>
      <c r="M14" s="6">
        <f t="shared" si="3"/>
        <v>7334.996348540406</v>
      </c>
      <c r="N14" s="7">
        <f t="shared" si="4"/>
        <v>7286.010661777367</v>
      </c>
    </row>
    <row r="15" spans="1:14" ht="11.25">
      <c r="A15" s="2" t="s">
        <v>15</v>
      </c>
      <c r="B15" s="3">
        <v>2443405248</v>
      </c>
      <c r="C15" s="3">
        <v>600099897</v>
      </c>
      <c r="D15" s="3">
        <v>470523844</v>
      </c>
      <c r="E15" s="3">
        <f t="shared" si="0"/>
        <v>2572981301</v>
      </c>
      <c r="F15" s="3">
        <v>385517</v>
      </c>
      <c r="G15" s="3">
        <f t="shared" si="5"/>
        <v>6674.105943447371</v>
      </c>
      <c r="H15" s="17">
        <v>0.9744995530136268</v>
      </c>
      <c r="I15" s="17">
        <v>1.0506000525300028</v>
      </c>
      <c r="J15" s="33">
        <f t="shared" si="6"/>
        <v>0.9086726440124474</v>
      </c>
      <c r="K15" s="7">
        <f t="shared" si="1"/>
        <v>6848.752185475907</v>
      </c>
      <c r="L15" s="7">
        <f t="shared" si="2"/>
        <v>6352.66096491726</v>
      </c>
      <c r="M15" s="6">
        <f t="shared" si="3"/>
        <v>7344.895862580789</v>
      </c>
      <c r="N15" s="7">
        <f t="shared" si="4"/>
        <v>7174.086028208812</v>
      </c>
    </row>
    <row r="16" spans="1:14" ht="11.25">
      <c r="A16" s="2" t="s">
        <v>16</v>
      </c>
      <c r="B16" s="3">
        <v>1294915900</v>
      </c>
      <c r="C16" s="3">
        <v>0</v>
      </c>
      <c r="D16" s="3">
        <v>180426917</v>
      </c>
      <c r="E16" s="3">
        <f t="shared" si="0"/>
        <v>1114488983</v>
      </c>
      <c r="F16" s="3">
        <v>218388</v>
      </c>
      <c r="G16" s="3">
        <f t="shared" si="5"/>
        <v>5103.251932340605</v>
      </c>
      <c r="H16" s="17">
        <v>1.1161221520474884</v>
      </c>
      <c r="I16" s="17">
        <v>1.0014020500701024</v>
      </c>
      <c r="J16" s="33">
        <f t="shared" si="6"/>
        <v>0.9086726440124474</v>
      </c>
      <c r="K16" s="7">
        <f t="shared" si="1"/>
        <v>4572.305928144927</v>
      </c>
      <c r="L16" s="7">
        <f t="shared" si="2"/>
        <v>5096.106935254782</v>
      </c>
      <c r="M16" s="6">
        <f t="shared" si="3"/>
        <v>5616.161074032178</v>
      </c>
      <c r="N16" s="7">
        <f t="shared" si="4"/>
        <v>5024.8066031094295</v>
      </c>
    </row>
    <row r="17" spans="1:14" ht="11.25">
      <c r="A17" s="2" t="s">
        <v>17</v>
      </c>
      <c r="B17" s="3">
        <v>691502472</v>
      </c>
      <c r="C17" s="3">
        <v>42016147</v>
      </c>
      <c r="D17" s="3">
        <v>115426996</v>
      </c>
      <c r="E17" s="3">
        <f t="shared" si="0"/>
        <v>618091623</v>
      </c>
      <c r="F17" s="3">
        <v>117664</v>
      </c>
      <c r="G17" s="3">
        <f t="shared" si="5"/>
        <v>5253.02236028012</v>
      </c>
      <c r="H17" s="17">
        <v>1.0641571807242762</v>
      </c>
      <c r="I17" s="17">
        <v>0.9947097497354874</v>
      </c>
      <c r="J17" s="33">
        <f t="shared" si="6"/>
        <v>0.9086726440124474</v>
      </c>
      <c r="K17" s="7">
        <f t="shared" si="1"/>
        <v>4936.321866197303</v>
      </c>
      <c r="L17" s="7">
        <f t="shared" si="2"/>
        <v>5280.959960105951</v>
      </c>
      <c r="M17" s="6">
        <f t="shared" si="3"/>
        <v>5780.984378581295</v>
      </c>
      <c r="N17" s="7">
        <f t="shared" si="4"/>
        <v>5461.345362705357</v>
      </c>
    </row>
    <row r="18" spans="1:14" ht="11.25">
      <c r="A18" s="2" t="s">
        <v>18</v>
      </c>
      <c r="B18" s="3">
        <v>679154249</v>
      </c>
      <c r="C18" s="3">
        <v>149771629</v>
      </c>
      <c r="D18" s="3">
        <v>174117712</v>
      </c>
      <c r="E18" s="3">
        <f t="shared" si="0"/>
        <v>654808166</v>
      </c>
      <c r="F18" s="3">
        <v>110243</v>
      </c>
      <c r="G18" s="3">
        <f t="shared" si="5"/>
        <v>5939.680215523888</v>
      </c>
      <c r="H18" s="17">
        <v>1.0588921415583945</v>
      </c>
      <c r="I18" s="17">
        <v>0.9985979499298976</v>
      </c>
      <c r="J18" s="33">
        <f t="shared" si="6"/>
        <v>0.9086726440124474</v>
      </c>
      <c r="K18" s="7">
        <f t="shared" si="1"/>
        <v>5609.334494429558</v>
      </c>
      <c r="L18" s="7">
        <f t="shared" si="2"/>
        <v>5948.019636872737</v>
      </c>
      <c r="M18" s="6">
        <f t="shared" si="3"/>
        <v>6536.655697365226</v>
      </c>
      <c r="N18" s="7">
        <f t="shared" si="4"/>
        <v>6181.775297477817</v>
      </c>
    </row>
    <row r="19" spans="1:14" ht="11.25">
      <c r="A19" s="2" t="s">
        <v>19</v>
      </c>
      <c r="B19" s="3">
        <v>1083991300</v>
      </c>
      <c r="C19" s="3">
        <v>0</v>
      </c>
      <c r="D19" s="3">
        <v>163694800</v>
      </c>
      <c r="E19" s="3">
        <f t="shared" si="0"/>
        <v>920296500</v>
      </c>
      <c r="F19" s="3">
        <v>144698</v>
      </c>
      <c r="G19" s="3">
        <f t="shared" si="5"/>
        <v>6360.119006482467</v>
      </c>
      <c r="H19" s="17">
        <v>1.0046247573038058</v>
      </c>
      <c r="I19" s="17">
        <v>0.9047941452397072</v>
      </c>
      <c r="J19" s="33">
        <f t="shared" si="6"/>
        <v>0.9086726440124474</v>
      </c>
      <c r="K19" s="7">
        <f t="shared" si="1"/>
        <v>6330.840406075241</v>
      </c>
      <c r="L19" s="7">
        <f t="shared" si="2"/>
        <v>7029.354732172233</v>
      </c>
      <c r="M19" s="6">
        <f t="shared" si="3"/>
        <v>6999.351249750337</v>
      </c>
      <c r="N19" s="7">
        <f t="shared" si="4"/>
        <v>7700.237674188718</v>
      </c>
    </row>
    <row r="20" spans="1:14" ht="11.25">
      <c r="A20" s="2" t="s">
        <v>20</v>
      </c>
      <c r="B20" s="3">
        <v>1230324786</v>
      </c>
      <c r="C20" s="3">
        <v>0</v>
      </c>
      <c r="D20" s="3">
        <v>304844419</v>
      </c>
      <c r="E20" s="3">
        <f t="shared" si="0"/>
        <v>925480367</v>
      </c>
      <c r="F20" s="3">
        <v>183276</v>
      </c>
      <c r="G20" s="3">
        <f t="shared" si="5"/>
        <v>5049.653893581265</v>
      </c>
      <c r="H20" s="17">
        <v>1.0204353533261974</v>
      </c>
      <c r="I20" s="17">
        <v>0.9012241450612073</v>
      </c>
      <c r="J20" s="33">
        <f t="shared" si="6"/>
        <v>0.9086726440124474</v>
      </c>
      <c r="K20" s="7">
        <f t="shared" si="1"/>
        <v>4948.528955922078</v>
      </c>
      <c r="L20" s="7">
        <f t="shared" si="2"/>
        <v>5603.105421946184</v>
      </c>
      <c r="M20" s="6">
        <f t="shared" si="3"/>
        <v>5557.176092903367</v>
      </c>
      <c r="N20" s="7">
        <f t="shared" si="4"/>
        <v>6042.76692802551</v>
      </c>
    </row>
    <row r="21" spans="1:14" ht="11.25">
      <c r="A21" s="2" t="s">
        <v>21</v>
      </c>
      <c r="B21" s="3">
        <v>227249215</v>
      </c>
      <c r="C21" s="3">
        <v>0</v>
      </c>
      <c r="D21" s="3">
        <v>23588791</v>
      </c>
      <c r="E21" s="3">
        <f t="shared" si="0"/>
        <v>203660424</v>
      </c>
      <c r="F21" s="3">
        <v>34516</v>
      </c>
      <c r="G21" s="3">
        <f t="shared" si="5"/>
        <v>5900.46424846448</v>
      </c>
      <c r="H21" s="17">
        <v>1.0160606901481213</v>
      </c>
      <c r="I21" s="17">
        <v>1.0906750545337527</v>
      </c>
      <c r="J21" s="33">
        <f t="shared" si="6"/>
        <v>0.9086726440124474</v>
      </c>
      <c r="K21" s="7">
        <f t="shared" si="1"/>
        <v>5807.196662242991</v>
      </c>
      <c r="L21" s="7">
        <f t="shared" si="2"/>
        <v>5409.91950254775</v>
      </c>
      <c r="M21" s="6">
        <f t="shared" si="3"/>
        <v>6493.498277233988</v>
      </c>
      <c r="N21" s="7">
        <f t="shared" si="4"/>
        <v>5859.542382767593</v>
      </c>
    </row>
    <row r="22" spans="1:14" ht="11.25">
      <c r="A22" s="2" t="s">
        <v>22</v>
      </c>
      <c r="B22" s="3">
        <v>1088290364</v>
      </c>
      <c r="C22" s="3">
        <v>215323319</v>
      </c>
      <c r="D22" s="3">
        <v>178954900</v>
      </c>
      <c r="E22" s="3">
        <f t="shared" si="0"/>
        <v>1124658783</v>
      </c>
      <c r="F22" s="3">
        <v>165502</v>
      </c>
      <c r="G22" s="3">
        <f t="shared" si="5"/>
        <v>6795.439227320516</v>
      </c>
      <c r="H22" s="17">
        <v>0.9873438789531127</v>
      </c>
      <c r="I22" s="17">
        <v>0.9985896499294825</v>
      </c>
      <c r="J22" s="33">
        <f t="shared" si="6"/>
        <v>0.9086726440124474</v>
      </c>
      <c r="K22" s="7">
        <f t="shared" si="1"/>
        <v>6882.5455570006325</v>
      </c>
      <c r="L22" s="7">
        <f t="shared" si="2"/>
        <v>6805.036711326209</v>
      </c>
      <c r="M22" s="6">
        <f t="shared" si="3"/>
        <v>7478.423909972389</v>
      </c>
      <c r="N22" s="7">
        <f t="shared" si="4"/>
        <v>7584.982458035701</v>
      </c>
    </row>
    <row r="23" spans="1:14" ht="11.25">
      <c r="A23" s="2" t="s">
        <v>23</v>
      </c>
      <c r="B23" s="3">
        <v>991865088</v>
      </c>
      <c r="C23" s="3">
        <v>0</v>
      </c>
      <c r="D23" s="3">
        <v>26420803</v>
      </c>
      <c r="E23" s="3">
        <f t="shared" si="0"/>
        <v>965444285</v>
      </c>
      <c r="F23" s="3">
        <v>137509</v>
      </c>
      <c r="G23" s="3">
        <f t="shared" si="5"/>
        <v>7020.953428502861</v>
      </c>
      <c r="H23" s="17">
        <v>0.9655647515285161</v>
      </c>
      <c r="I23" s="17">
        <v>1.218045060902253</v>
      </c>
      <c r="J23" s="33">
        <f t="shared" si="6"/>
        <v>0.9086726440124474</v>
      </c>
      <c r="K23" s="7">
        <f t="shared" si="1"/>
        <v>7271.34396464711</v>
      </c>
      <c r="L23" s="7">
        <f t="shared" si="2"/>
        <v>5764.116331872131</v>
      </c>
      <c r="M23" s="6">
        <f t="shared" si="3"/>
        <v>7726.603716713942</v>
      </c>
      <c r="N23" s="7">
        <f t="shared" si="4"/>
        <v>6569.674919672449</v>
      </c>
    </row>
    <row r="24" spans="1:14" ht="11.25">
      <c r="A24" s="2" t="s">
        <v>24</v>
      </c>
      <c r="B24" s="3">
        <v>1889028600</v>
      </c>
      <c r="C24" s="3">
        <v>460000000</v>
      </c>
      <c r="D24" s="3">
        <v>230768100</v>
      </c>
      <c r="E24" s="3">
        <f t="shared" si="0"/>
        <v>2118260500</v>
      </c>
      <c r="F24" s="3">
        <v>368600</v>
      </c>
      <c r="G24" s="3">
        <f t="shared" si="5"/>
        <v>5746.77292457949</v>
      </c>
      <c r="H24" s="17">
        <v>1.0634375820014736</v>
      </c>
      <c r="I24" s="17">
        <v>1.0273440513672025</v>
      </c>
      <c r="J24" s="33">
        <f t="shared" si="6"/>
        <v>0.9086726440124474</v>
      </c>
      <c r="K24" s="7">
        <f t="shared" si="1"/>
        <v>5403.958842383216</v>
      </c>
      <c r="L24" s="7">
        <f t="shared" si="2"/>
        <v>5593.815350302181</v>
      </c>
      <c r="M24" s="6">
        <f t="shared" si="3"/>
        <v>6324.360001863078</v>
      </c>
      <c r="N24" s="7">
        <f t="shared" si="4"/>
        <v>5788.8016436250455</v>
      </c>
    </row>
    <row r="25" spans="1:14" ht="11.25">
      <c r="A25" s="2" t="s">
        <v>25</v>
      </c>
      <c r="B25" s="3">
        <v>1227802000</v>
      </c>
      <c r="C25" s="3">
        <v>0</v>
      </c>
      <c r="D25" s="3">
        <v>171491000</v>
      </c>
      <c r="E25" s="3">
        <f t="shared" si="0"/>
        <v>1056311000</v>
      </c>
      <c r="F25" s="3">
        <v>189848</v>
      </c>
      <c r="G25" s="3">
        <f t="shared" si="5"/>
        <v>5563.982765159496</v>
      </c>
      <c r="H25" s="17">
        <v>0.9670727591142804</v>
      </c>
      <c r="I25" s="17">
        <v>1.0511790525589526</v>
      </c>
      <c r="J25" s="33">
        <f t="shared" si="6"/>
        <v>0.9086726440124474</v>
      </c>
      <c r="K25" s="7">
        <f t="shared" si="1"/>
        <v>5753.4272501434325</v>
      </c>
      <c r="L25" s="7">
        <f t="shared" si="2"/>
        <v>5293.087558789091</v>
      </c>
      <c r="M25" s="6">
        <f t="shared" si="3"/>
        <v>6123.198273682462</v>
      </c>
      <c r="N25" s="7">
        <f t="shared" si="4"/>
        <v>6023.410677637752</v>
      </c>
    </row>
    <row r="26" spans="1:14" ht="11.25">
      <c r="A26" s="2" t="s">
        <v>26</v>
      </c>
      <c r="B26" s="3">
        <v>761522709</v>
      </c>
      <c r="C26" s="3">
        <v>43081904</v>
      </c>
      <c r="D26" s="3">
        <v>229113941</v>
      </c>
      <c r="E26" s="3">
        <f t="shared" si="0"/>
        <v>575490672</v>
      </c>
      <c r="F26" s="3">
        <v>115613</v>
      </c>
      <c r="G26" s="3">
        <f t="shared" si="5"/>
        <v>4977.73323069205</v>
      </c>
      <c r="H26" s="17">
        <v>1.025002617241039</v>
      </c>
      <c r="I26" s="17">
        <v>0.8826593441329672</v>
      </c>
      <c r="J26" s="33">
        <f t="shared" si="6"/>
        <v>0.9086726440124474</v>
      </c>
      <c r="K26" s="7">
        <f t="shared" si="1"/>
        <v>4856.312702976727</v>
      </c>
      <c r="L26" s="7">
        <f t="shared" si="2"/>
        <v>5639.472650212136</v>
      </c>
      <c r="M26" s="6">
        <f t="shared" si="3"/>
        <v>5478.026947869537</v>
      </c>
      <c r="N26" s="7">
        <f t="shared" si="4"/>
        <v>6054.887339720886</v>
      </c>
    </row>
    <row r="27" spans="1:14" ht="11.25">
      <c r="A27" s="2" t="s">
        <v>27</v>
      </c>
      <c r="B27" s="3">
        <v>886183266</v>
      </c>
      <c r="C27" s="3">
        <v>111343336</v>
      </c>
      <c r="D27" s="3">
        <v>29796147</v>
      </c>
      <c r="E27" s="3">
        <f t="shared" si="0"/>
        <v>967730455</v>
      </c>
      <c r="F27" s="3">
        <v>167742</v>
      </c>
      <c r="G27" s="3">
        <f t="shared" si="5"/>
        <v>5769.160108976881</v>
      </c>
      <c r="H27" s="17">
        <v>0.9681947147092513</v>
      </c>
      <c r="I27" s="17">
        <v>0.9973473498673675</v>
      </c>
      <c r="J27" s="33">
        <f t="shared" si="6"/>
        <v>0.9086726440124474</v>
      </c>
      <c r="K27" s="7">
        <f t="shared" si="1"/>
        <v>5958.677548357986</v>
      </c>
      <c r="L27" s="7">
        <f t="shared" si="2"/>
        <v>5784.504375275168</v>
      </c>
      <c r="M27" s="6">
        <f t="shared" si="3"/>
        <v>6348.997240086224</v>
      </c>
      <c r="N27" s="7">
        <f t="shared" si="4"/>
        <v>6575.003566555531</v>
      </c>
    </row>
    <row r="28" spans="1:14" ht="11.25">
      <c r="A28" s="2" t="s">
        <v>28</v>
      </c>
      <c r="B28" s="3">
        <v>150576424</v>
      </c>
      <c r="C28" s="3">
        <v>3554806</v>
      </c>
      <c r="D28" s="3">
        <v>19502479</v>
      </c>
      <c r="E28" s="3">
        <f t="shared" si="0"/>
        <v>134628751</v>
      </c>
      <c r="F28" s="3">
        <v>35785</v>
      </c>
      <c r="G28" s="3">
        <f t="shared" si="5"/>
        <v>3762.1559592007825</v>
      </c>
      <c r="H28" s="17">
        <v>1.0309757367180201</v>
      </c>
      <c r="I28" s="17">
        <v>0.9510574475528724</v>
      </c>
      <c r="J28" s="33">
        <f t="shared" si="6"/>
        <v>0.9086726440124474</v>
      </c>
      <c r="K28" s="7">
        <f t="shared" si="1"/>
        <v>3649.121725383302</v>
      </c>
      <c r="L28" s="7">
        <f t="shared" si="2"/>
        <v>3955.760999381304</v>
      </c>
      <c r="M28" s="6">
        <f t="shared" si="3"/>
        <v>4140.276461485779</v>
      </c>
      <c r="N28" s="7">
        <f t="shared" si="4"/>
        <v>4222.543634537823</v>
      </c>
    </row>
    <row r="29" spans="1:14" ht="11.25">
      <c r="A29" s="2" t="s">
        <v>29</v>
      </c>
      <c r="B29" s="3">
        <v>506725108</v>
      </c>
      <c r="C29" s="3">
        <v>63092338</v>
      </c>
      <c r="D29" s="3">
        <v>179365457</v>
      </c>
      <c r="E29" s="3">
        <f t="shared" si="0"/>
        <v>390451989</v>
      </c>
      <c r="F29" s="3">
        <v>71310</v>
      </c>
      <c r="G29" s="3">
        <f t="shared" si="5"/>
        <v>5475.417038283551</v>
      </c>
      <c r="H29" s="17">
        <v>1.014787435224243</v>
      </c>
      <c r="I29" s="17">
        <v>1.0113060505653026</v>
      </c>
      <c r="J29" s="33">
        <f t="shared" si="6"/>
        <v>0.9086726440124474</v>
      </c>
      <c r="K29" s="7">
        <f t="shared" si="1"/>
        <v>5395.629516317</v>
      </c>
      <c r="L29" s="7">
        <f t="shared" si="2"/>
        <v>5414.203776614298</v>
      </c>
      <c r="M29" s="6">
        <f t="shared" si="3"/>
        <v>6025.731130306313</v>
      </c>
      <c r="N29" s="7">
        <f t="shared" si="4"/>
        <v>5871.540522982448</v>
      </c>
    </row>
    <row r="30" spans="1:14" ht="11.25">
      <c r="A30" s="2" t="s">
        <v>30</v>
      </c>
      <c r="B30" s="3">
        <v>509688394</v>
      </c>
      <c r="C30" s="3">
        <v>0</v>
      </c>
      <c r="D30" s="3">
        <v>34682129</v>
      </c>
      <c r="E30" s="3">
        <f t="shared" si="0"/>
        <v>475006265</v>
      </c>
      <c r="F30" s="3">
        <v>57219</v>
      </c>
      <c r="G30" s="3">
        <f t="shared" si="5"/>
        <v>8301.547825023157</v>
      </c>
      <c r="H30" s="17">
        <v>1.0231459190221748</v>
      </c>
      <c r="I30" s="17">
        <v>1.0141900507095025</v>
      </c>
      <c r="J30" s="33">
        <f t="shared" si="6"/>
        <v>0.9086726440124474</v>
      </c>
      <c r="K30" s="7">
        <f t="shared" si="1"/>
        <v>8113.7476782949825</v>
      </c>
      <c r="L30" s="7">
        <f t="shared" si="2"/>
        <v>8185.396631741356</v>
      </c>
      <c r="M30" s="6">
        <f t="shared" si="3"/>
        <v>9135.905960991426</v>
      </c>
      <c r="N30" s="7">
        <f t="shared" si="4"/>
        <v>8804.297285109144</v>
      </c>
    </row>
    <row r="31" spans="1:14" ht="11.25">
      <c r="A31" s="2" t="s">
        <v>31</v>
      </c>
      <c r="B31" s="3">
        <v>112446000</v>
      </c>
      <c r="C31" s="3">
        <v>0</v>
      </c>
      <c r="D31" s="3">
        <v>12290000</v>
      </c>
      <c r="E31" s="3">
        <f t="shared" si="0"/>
        <v>100156000</v>
      </c>
      <c r="F31" s="3">
        <v>30495</v>
      </c>
      <c r="G31" s="3">
        <f t="shared" si="5"/>
        <v>3284.341695359895</v>
      </c>
      <c r="H31" s="17">
        <v>1.1020668557931321</v>
      </c>
      <c r="I31" s="17">
        <v>1.1519460575973028</v>
      </c>
      <c r="J31" s="33">
        <f t="shared" si="6"/>
        <v>0.9086726440124474</v>
      </c>
      <c r="K31" s="7">
        <f t="shared" si="1"/>
        <v>2980.1655662679646</v>
      </c>
      <c r="L31" s="7">
        <f t="shared" si="2"/>
        <v>2851.1245589140553</v>
      </c>
      <c r="M31" s="6">
        <f t="shared" si="3"/>
        <v>3614.438837794378</v>
      </c>
      <c r="N31" s="7">
        <f t="shared" si="4"/>
        <v>2847.0873783860884</v>
      </c>
    </row>
    <row r="32" spans="1:14" ht="11.25">
      <c r="A32" s="2" t="s">
        <v>32</v>
      </c>
      <c r="B32" s="3">
        <v>1651270000</v>
      </c>
      <c r="C32" s="3">
        <v>185935000</v>
      </c>
      <c r="D32" s="3">
        <v>209713000</v>
      </c>
      <c r="E32" s="3">
        <f t="shared" si="0"/>
        <v>1627492000</v>
      </c>
      <c r="F32" s="3">
        <v>201756</v>
      </c>
      <c r="G32" s="3">
        <f t="shared" si="5"/>
        <v>8066.6349451813085</v>
      </c>
      <c r="H32" s="17">
        <v>0.9362953922000455</v>
      </c>
      <c r="I32" s="17">
        <v>1.193493059674653</v>
      </c>
      <c r="J32" s="33">
        <f t="shared" si="6"/>
        <v>0.9086726440124474</v>
      </c>
      <c r="K32" s="7">
        <f t="shared" si="1"/>
        <v>8615.480768549825</v>
      </c>
      <c r="L32" s="7">
        <f t="shared" si="2"/>
        <v>6758.845290127015</v>
      </c>
      <c r="M32" s="6">
        <f t="shared" si="3"/>
        <v>8877.382848856632</v>
      </c>
      <c r="N32" s="7">
        <f t="shared" si="4"/>
        <v>7944.236522234786</v>
      </c>
    </row>
    <row r="33" spans="1:14" ht="11.25">
      <c r="A33" s="2" t="s">
        <v>33</v>
      </c>
      <c r="B33" s="3">
        <v>667675300</v>
      </c>
      <c r="C33" s="3">
        <v>61718500</v>
      </c>
      <c r="D33" s="3">
        <v>128432400</v>
      </c>
      <c r="E33" s="3">
        <f t="shared" si="0"/>
        <v>600961400</v>
      </c>
      <c r="F33" s="3">
        <v>79634</v>
      </c>
      <c r="G33" s="3">
        <f t="shared" si="5"/>
        <v>7546.542933922697</v>
      </c>
      <c r="H33" s="17">
        <v>1.0691910672168374</v>
      </c>
      <c r="I33" s="17">
        <v>0.9547774477388724</v>
      </c>
      <c r="J33" s="33">
        <f t="shared" si="6"/>
        <v>0.9086726440124474</v>
      </c>
      <c r="K33" s="7">
        <f t="shared" si="1"/>
        <v>7058.179931830855</v>
      </c>
      <c r="L33" s="7">
        <f t="shared" si="2"/>
        <v>7903.981133817736</v>
      </c>
      <c r="M33" s="6">
        <f t="shared" si="3"/>
        <v>8305.018296357253</v>
      </c>
      <c r="N33" s="7">
        <f t="shared" si="4"/>
        <v>8135.478836249682</v>
      </c>
    </row>
    <row r="34" spans="1:14" ht="11.25">
      <c r="A34" s="2" t="s">
        <v>34</v>
      </c>
      <c r="B34" s="3">
        <v>2999624400</v>
      </c>
      <c r="C34" s="3">
        <v>536677600</v>
      </c>
      <c r="D34" s="3">
        <v>339227000</v>
      </c>
      <c r="E34" s="3">
        <f t="shared" si="0"/>
        <v>3197075000</v>
      </c>
      <c r="F34" s="3">
        <v>489692</v>
      </c>
      <c r="G34" s="3">
        <f t="shared" si="5"/>
        <v>6528.746640745611</v>
      </c>
      <c r="H34" s="17">
        <v>0.9309027426497549</v>
      </c>
      <c r="I34" s="17">
        <v>1.1462010573100527</v>
      </c>
      <c r="J34" s="33">
        <f t="shared" si="6"/>
        <v>0.9086726440124474</v>
      </c>
      <c r="K34" s="7">
        <f t="shared" si="1"/>
        <v>7013.349882461354</v>
      </c>
      <c r="L34" s="7">
        <f t="shared" si="2"/>
        <v>5695.987278242019</v>
      </c>
      <c r="M34" s="6">
        <f t="shared" si="3"/>
        <v>7184.927029294587</v>
      </c>
      <c r="N34" s="7">
        <f t="shared" si="4"/>
        <v>6733.754010182202</v>
      </c>
    </row>
    <row r="35" spans="1:14" ht="11.25">
      <c r="A35" s="2" t="s">
        <v>35</v>
      </c>
      <c r="B35" s="3">
        <v>2392112000</v>
      </c>
      <c r="C35" s="3">
        <v>132276000</v>
      </c>
      <c r="D35" s="3">
        <v>413118000</v>
      </c>
      <c r="E35" s="3">
        <f aca="true" t="shared" si="7" ref="E35:E52">B35+C35-D35</f>
        <v>2111270000</v>
      </c>
      <c r="F35" s="3">
        <v>315159</v>
      </c>
      <c r="G35" s="3">
        <f t="shared" si="5"/>
        <v>6699.063012638066</v>
      </c>
      <c r="H35" s="17">
        <v>0.9580728715291431</v>
      </c>
      <c r="I35" s="17">
        <v>0.9288949464447472</v>
      </c>
      <c r="J35" s="33">
        <f t="shared" si="6"/>
        <v>0.9086726440124474</v>
      </c>
      <c r="K35" s="7">
        <f aca="true" t="shared" si="8" ref="K35:K53">G35/H35</f>
        <v>6992.227012905552</v>
      </c>
      <c r="L35" s="7">
        <f aca="true" t="shared" si="9" ref="L35:L53">G35/I35</f>
        <v>7211.862911169946</v>
      </c>
      <c r="M35" s="6">
        <f aca="true" t="shared" si="10" ref="M35:M53">G35/J35</f>
        <v>7372.361275295858</v>
      </c>
      <c r="N35" s="7">
        <f aca="true" t="shared" si="11" ref="N35:N53">((G35/J35)/H35)/I35</f>
        <v>8284.02624414771</v>
      </c>
    </row>
    <row r="36" spans="1:14" ht="11.25">
      <c r="A36" s="2" t="s">
        <v>36</v>
      </c>
      <c r="B36" s="3">
        <v>200141405</v>
      </c>
      <c r="C36" s="3">
        <v>0</v>
      </c>
      <c r="D36" s="3">
        <v>42842000</v>
      </c>
      <c r="E36" s="3">
        <f t="shared" si="7"/>
        <v>157299405</v>
      </c>
      <c r="F36" s="3">
        <v>36203</v>
      </c>
      <c r="G36" s="3">
        <f t="shared" si="5"/>
        <v>4344.927354086678</v>
      </c>
      <c r="H36" s="17">
        <v>1.004531202925642</v>
      </c>
      <c r="I36" s="17">
        <v>1.0019580500979026</v>
      </c>
      <c r="J36" s="33">
        <f t="shared" si="6"/>
        <v>0.9086726440124474</v>
      </c>
      <c r="K36" s="7">
        <f t="shared" si="8"/>
        <v>4325.328413325854</v>
      </c>
      <c r="L36" s="7">
        <f t="shared" si="9"/>
        <v>4336.436394380114</v>
      </c>
      <c r="M36" s="6">
        <f t="shared" si="10"/>
        <v>4781.620072659697</v>
      </c>
      <c r="N36" s="7">
        <f t="shared" si="11"/>
        <v>4750.749109459616</v>
      </c>
    </row>
    <row r="37" spans="1:14" ht="11.25">
      <c r="A37" s="2" t="s">
        <v>37</v>
      </c>
      <c r="B37" s="3">
        <v>1974746187</v>
      </c>
      <c r="C37" s="3">
        <v>123062113</v>
      </c>
      <c r="D37" s="3">
        <v>309254437</v>
      </c>
      <c r="E37" s="3">
        <f t="shared" si="7"/>
        <v>1788553863</v>
      </c>
      <c r="F37" s="3">
        <v>378497</v>
      </c>
      <c r="G37" s="3">
        <f t="shared" si="5"/>
        <v>4725.410935885886</v>
      </c>
      <c r="H37" s="17">
        <v>1.0906695117554037</v>
      </c>
      <c r="I37" s="17">
        <v>1.0090460504523027</v>
      </c>
      <c r="J37" s="33">
        <f t="shared" si="6"/>
        <v>0.9086726440124474</v>
      </c>
      <c r="K37" s="7">
        <f t="shared" si="8"/>
        <v>4332.578187026116</v>
      </c>
      <c r="L37" s="7">
        <f t="shared" si="9"/>
        <v>4683.047848775317</v>
      </c>
      <c r="M37" s="6">
        <f t="shared" si="10"/>
        <v>5200.34466430042</v>
      </c>
      <c r="N37" s="7">
        <f t="shared" si="11"/>
        <v>4725.2845734407365</v>
      </c>
    </row>
    <row r="38" spans="1:14" ht="11.25">
      <c r="A38" s="2" t="s">
        <v>38</v>
      </c>
      <c r="B38" s="3">
        <v>761446448</v>
      </c>
      <c r="C38" s="3">
        <v>30446902</v>
      </c>
      <c r="D38" s="3">
        <v>141987678</v>
      </c>
      <c r="E38" s="3">
        <f t="shared" si="7"/>
        <v>649905672</v>
      </c>
      <c r="F38" s="3">
        <v>133393</v>
      </c>
      <c r="G38" s="3">
        <f t="shared" si="5"/>
        <v>4872.112269759283</v>
      </c>
      <c r="H38" s="17">
        <v>1.026655289604882</v>
      </c>
      <c r="I38" s="17">
        <v>0.8864304443215222</v>
      </c>
      <c r="J38" s="33">
        <f t="shared" si="6"/>
        <v>0.9086726440124474</v>
      </c>
      <c r="K38" s="7">
        <f t="shared" si="8"/>
        <v>4745.6164879200705</v>
      </c>
      <c r="L38" s="7">
        <f t="shared" si="9"/>
        <v>5496.3277727768245</v>
      </c>
      <c r="M38" s="6">
        <f t="shared" si="10"/>
        <v>5361.790411391038</v>
      </c>
      <c r="N38" s="7">
        <f t="shared" si="11"/>
        <v>5891.698593776784</v>
      </c>
    </row>
    <row r="39" spans="1:14" ht="11.25">
      <c r="A39" s="2" t="s">
        <v>39</v>
      </c>
      <c r="B39" s="3">
        <v>559379914</v>
      </c>
      <c r="C39" s="3">
        <v>99833870</v>
      </c>
      <c r="D39" s="3">
        <v>93900221</v>
      </c>
      <c r="E39" s="3">
        <f t="shared" si="7"/>
        <v>565313563</v>
      </c>
      <c r="F39" s="3">
        <v>128759</v>
      </c>
      <c r="G39" s="3">
        <f t="shared" si="5"/>
        <v>4390.4780481364405</v>
      </c>
      <c r="H39" s="17">
        <v>1.0342902159515959</v>
      </c>
      <c r="I39" s="17">
        <v>1.0203940510197025</v>
      </c>
      <c r="J39" s="33">
        <f t="shared" si="6"/>
        <v>0.9086726440124474</v>
      </c>
      <c r="K39" s="7">
        <f t="shared" si="8"/>
        <v>4244.9188636063745</v>
      </c>
      <c r="L39" s="7">
        <f t="shared" si="9"/>
        <v>4302.727993904843</v>
      </c>
      <c r="M39" s="6">
        <f t="shared" si="10"/>
        <v>4831.748899966111</v>
      </c>
      <c r="N39" s="7">
        <f t="shared" si="11"/>
        <v>4578.192209954058</v>
      </c>
    </row>
    <row r="40" spans="1:14" ht="11.25">
      <c r="A40" s="2" t="s">
        <v>40</v>
      </c>
      <c r="B40" s="3">
        <v>1718322000</v>
      </c>
      <c r="C40" s="3">
        <v>98426000</v>
      </c>
      <c r="D40" s="3">
        <v>88880000</v>
      </c>
      <c r="E40" s="3">
        <f t="shared" si="7"/>
        <v>1727868000</v>
      </c>
      <c r="F40" s="3">
        <v>322665</v>
      </c>
      <c r="G40" s="3">
        <f t="shared" si="5"/>
        <v>5354.990469992097</v>
      </c>
      <c r="H40" s="17">
        <v>1.0373474631529045</v>
      </c>
      <c r="I40" s="17">
        <v>1.0677920533896028</v>
      </c>
      <c r="J40" s="33">
        <f t="shared" si="6"/>
        <v>0.9086726440124474</v>
      </c>
      <c r="K40" s="7">
        <f t="shared" si="8"/>
        <v>5162.195561471937</v>
      </c>
      <c r="L40" s="7">
        <f t="shared" si="9"/>
        <v>5015.012476439768</v>
      </c>
      <c r="M40" s="6">
        <f t="shared" si="10"/>
        <v>5893.200929155233</v>
      </c>
      <c r="N40" s="7">
        <f t="shared" si="11"/>
        <v>5320.351367280622</v>
      </c>
    </row>
    <row r="41" spans="1:14" ht="11.25">
      <c r="A41" s="2" t="s">
        <v>41</v>
      </c>
      <c r="B41" s="3">
        <v>177959372</v>
      </c>
      <c r="C41" s="3">
        <v>0</v>
      </c>
      <c r="D41" s="3">
        <v>0</v>
      </c>
      <c r="E41" s="3">
        <f t="shared" si="7"/>
        <v>177959372</v>
      </c>
      <c r="F41" s="3">
        <v>27815</v>
      </c>
      <c r="G41" s="3">
        <f t="shared" si="5"/>
        <v>6397.964120079094</v>
      </c>
      <c r="H41" s="17">
        <v>1.087729820178627</v>
      </c>
      <c r="I41" s="17">
        <v>1.149028057451403</v>
      </c>
      <c r="J41" s="33">
        <f t="shared" si="6"/>
        <v>0.9086726440124474</v>
      </c>
      <c r="K41" s="7">
        <f t="shared" si="8"/>
        <v>5881.942373362918</v>
      </c>
      <c r="L41" s="7">
        <f t="shared" si="9"/>
        <v>5568.1530825888385</v>
      </c>
      <c r="M41" s="6">
        <f t="shared" si="10"/>
        <v>7041.0000369632035</v>
      </c>
      <c r="N41" s="7">
        <f t="shared" si="11"/>
        <v>5633.556808639031</v>
      </c>
    </row>
    <row r="42" spans="1:14" ht="11.25">
      <c r="A42" s="2" t="s">
        <v>42</v>
      </c>
      <c r="B42" s="3">
        <v>857635513</v>
      </c>
      <c r="C42" s="3">
        <v>43349449</v>
      </c>
      <c r="D42" s="3">
        <v>183273271</v>
      </c>
      <c r="E42" s="3">
        <f t="shared" si="7"/>
        <v>717711691</v>
      </c>
      <c r="F42" s="3">
        <v>143740</v>
      </c>
      <c r="G42" s="3">
        <f t="shared" si="5"/>
        <v>4993.12432864895</v>
      </c>
      <c r="H42" s="17">
        <v>1.004974941037506</v>
      </c>
      <c r="I42" s="17">
        <v>0.9152467457623373</v>
      </c>
      <c r="J42" s="33">
        <f t="shared" si="6"/>
        <v>0.9086726440124474</v>
      </c>
      <c r="K42" s="7">
        <f t="shared" si="8"/>
        <v>4968.406797779652</v>
      </c>
      <c r="L42" s="7">
        <f t="shared" si="9"/>
        <v>5455.495309617323</v>
      </c>
      <c r="M42" s="6">
        <f t="shared" si="10"/>
        <v>5494.964948653777</v>
      </c>
      <c r="N42" s="7">
        <f t="shared" si="11"/>
        <v>5974.086414067829</v>
      </c>
    </row>
    <row r="43" spans="1:14" ht="11.25">
      <c r="A43" s="2" t="s">
        <v>43</v>
      </c>
      <c r="B43" s="3">
        <v>153682000</v>
      </c>
      <c r="C43" s="3">
        <v>0</v>
      </c>
      <c r="D43" s="3">
        <v>30276304</v>
      </c>
      <c r="E43" s="3">
        <f t="shared" si="7"/>
        <v>123405696</v>
      </c>
      <c r="F43" s="3">
        <v>28154</v>
      </c>
      <c r="G43" s="3">
        <f t="shared" si="5"/>
        <v>4383.238474106699</v>
      </c>
      <c r="H43" s="17">
        <v>0.9882548583612687</v>
      </c>
      <c r="I43" s="17">
        <v>1.0068180503409025</v>
      </c>
      <c r="J43" s="33">
        <f t="shared" si="6"/>
        <v>0.9086726440124474</v>
      </c>
      <c r="K43" s="7">
        <f t="shared" si="8"/>
        <v>4435.332077572598</v>
      </c>
      <c r="L43" s="7">
        <f t="shared" si="9"/>
        <v>4353.555712099679</v>
      </c>
      <c r="M43" s="6">
        <f t="shared" si="10"/>
        <v>4823.781702893056</v>
      </c>
      <c r="N43" s="7">
        <f t="shared" si="11"/>
        <v>4848.056748486054</v>
      </c>
    </row>
    <row r="44" spans="1:14" ht="11.25">
      <c r="A44" s="2" t="s">
        <v>44</v>
      </c>
      <c r="B44" s="3">
        <v>1072446080</v>
      </c>
      <c r="C44" s="3">
        <v>0</v>
      </c>
      <c r="D44" s="3">
        <v>216310000</v>
      </c>
      <c r="E44" s="3">
        <f t="shared" si="7"/>
        <v>856136080</v>
      </c>
      <c r="F44" s="3">
        <v>169427</v>
      </c>
      <c r="G44" s="3">
        <f t="shared" si="5"/>
        <v>5053.126597295591</v>
      </c>
      <c r="H44" s="17">
        <v>1.0482516546167728</v>
      </c>
      <c r="I44" s="17">
        <v>0.9134164456708223</v>
      </c>
      <c r="J44" s="33">
        <f t="shared" si="6"/>
        <v>0.9086726440124474</v>
      </c>
      <c r="K44" s="7">
        <f t="shared" si="8"/>
        <v>4820.528138486887</v>
      </c>
      <c r="L44" s="7">
        <f t="shared" si="9"/>
        <v>5532.116945392333</v>
      </c>
      <c r="M44" s="6">
        <f t="shared" si="10"/>
        <v>5560.997825336063</v>
      </c>
      <c r="N44" s="7">
        <f t="shared" si="11"/>
        <v>5807.88946088117</v>
      </c>
    </row>
    <row r="45" spans="1:14" ht="11.25">
      <c r="A45" s="2" t="s">
        <v>45</v>
      </c>
      <c r="B45" s="3">
        <v>5097099242</v>
      </c>
      <c r="C45" s="3">
        <v>673517699</v>
      </c>
      <c r="D45" s="3">
        <v>1475922982</v>
      </c>
      <c r="E45" s="3">
        <f t="shared" si="7"/>
        <v>4294693959</v>
      </c>
      <c r="F45" s="3">
        <v>799142</v>
      </c>
      <c r="G45" s="3">
        <f t="shared" si="5"/>
        <v>5374.13120446679</v>
      </c>
      <c r="H45" s="17">
        <v>0.9959907935503792</v>
      </c>
      <c r="I45" s="17">
        <v>0.8859041442952073</v>
      </c>
      <c r="J45" s="33">
        <f t="shared" si="6"/>
        <v>0.9086726440124474</v>
      </c>
      <c r="K45" s="7">
        <f t="shared" si="8"/>
        <v>5395.7639360397925</v>
      </c>
      <c r="L45" s="7">
        <f t="shared" si="9"/>
        <v>6066.267145349288</v>
      </c>
      <c r="M45" s="6">
        <f t="shared" si="10"/>
        <v>5914.265428676395</v>
      </c>
      <c r="N45" s="7">
        <f t="shared" si="11"/>
        <v>6702.838478661743</v>
      </c>
    </row>
    <row r="46" spans="1:14" ht="11.25">
      <c r="A46" s="2" t="s">
        <v>46</v>
      </c>
      <c r="B46" s="3">
        <v>611110900</v>
      </c>
      <c r="C46" s="3">
        <v>0</v>
      </c>
      <c r="D46" s="3">
        <v>62743500</v>
      </c>
      <c r="E46" s="3">
        <f t="shared" si="7"/>
        <v>548367400</v>
      </c>
      <c r="F46" s="3">
        <v>108636</v>
      </c>
      <c r="G46" s="3">
        <f t="shared" si="5"/>
        <v>5047.750285356604</v>
      </c>
      <c r="H46" s="17">
        <v>1.071584577011047</v>
      </c>
      <c r="I46" s="17">
        <v>1.0075000503750025</v>
      </c>
      <c r="J46" s="33">
        <f t="shared" si="6"/>
        <v>0.9086726440124474</v>
      </c>
      <c r="K46" s="7">
        <f t="shared" si="8"/>
        <v>4710.547719374806</v>
      </c>
      <c r="L46" s="7">
        <f t="shared" si="9"/>
        <v>5010.173729994134</v>
      </c>
      <c r="M46" s="6">
        <f t="shared" si="10"/>
        <v>5555.081159995235</v>
      </c>
      <c r="N46" s="7">
        <f t="shared" si="11"/>
        <v>5145.396864706075</v>
      </c>
    </row>
    <row r="47" spans="1:14" ht="11.25">
      <c r="A47" s="2" t="s">
        <v>47</v>
      </c>
      <c r="B47" s="3">
        <v>66508333</v>
      </c>
      <c r="C47" s="3">
        <v>0</v>
      </c>
      <c r="D47" s="3">
        <v>13714000</v>
      </c>
      <c r="E47" s="3">
        <f t="shared" si="7"/>
        <v>52794333</v>
      </c>
      <c r="F47" s="3">
        <v>17718</v>
      </c>
      <c r="G47" s="3">
        <f t="shared" si="5"/>
        <v>2979.7004740941416</v>
      </c>
      <c r="H47" s="17">
        <v>1.1824143484062495</v>
      </c>
      <c r="I47" s="17">
        <v>1.1216940560847029</v>
      </c>
      <c r="J47" s="33">
        <f t="shared" si="6"/>
        <v>0.9086726440124474</v>
      </c>
      <c r="K47" s="7">
        <f t="shared" si="8"/>
        <v>2520.013798978687</v>
      </c>
      <c r="L47" s="7">
        <f t="shared" si="9"/>
        <v>2656.4288701812775</v>
      </c>
      <c r="M47" s="6">
        <f t="shared" si="10"/>
        <v>3279.179244283846</v>
      </c>
      <c r="N47" s="7">
        <f t="shared" si="11"/>
        <v>2472.4131609289366</v>
      </c>
    </row>
    <row r="48" spans="1:14" ht="11.25">
      <c r="A48" s="2" t="s">
        <v>48</v>
      </c>
      <c r="B48" s="3">
        <v>1286057492</v>
      </c>
      <c r="C48" s="3">
        <v>12163940</v>
      </c>
      <c r="D48" s="3">
        <v>130495500</v>
      </c>
      <c r="E48" s="3">
        <f t="shared" si="7"/>
        <v>1167725932</v>
      </c>
      <c r="F48" s="3">
        <v>257534</v>
      </c>
      <c r="G48" s="3">
        <f t="shared" si="5"/>
        <v>4534.25929003549</v>
      </c>
      <c r="H48" s="17">
        <v>1.0575240696281913</v>
      </c>
      <c r="I48" s="17">
        <v>0.9624777481238874</v>
      </c>
      <c r="J48" s="33">
        <f t="shared" si="6"/>
        <v>0.9086726440124474</v>
      </c>
      <c r="K48" s="7">
        <f t="shared" si="8"/>
        <v>4287.618050745326</v>
      </c>
      <c r="L48" s="7">
        <f t="shared" si="9"/>
        <v>4711.02765635248</v>
      </c>
      <c r="M48" s="6">
        <f t="shared" si="10"/>
        <v>4989.98106734396</v>
      </c>
      <c r="N48" s="7">
        <f t="shared" si="11"/>
        <v>4902.503803906094</v>
      </c>
    </row>
    <row r="49" spans="1:14" ht="11.25">
      <c r="A49" s="2" t="s">
        <v>49</v>
      </c>
      <c r="B49" s="3">
        <v>1332281000</v>
      </c>
      <c r="C49" s="3">
        <v>0</v>
      </c>
      <c r="D49" s="3">
        <v>120060000</v>
      </c>
      <c r="E49" s="3">
        <f t="shared" si="7"/>
        <v>1212221000</v>
      </c>
      <c r="F49" s="3">
        <v>220041</v>
      </c>
      <c r="G49" s="3">
        <f t="shared" si="5"/>
        <v>5509.068764457533</v>
      </c>
      <c r="H49" s="17">
        <v>0.9553385749973154</v>
      </c>
      <c r="I49" s="17">
        <v>1.0451570522578526</v>
      </c>
      <c r="J49" s="33">
        <f t="shared" si="6"/>
        <v>0.9086726440124474</v>
      </c>
      <c r="K49" s="7">
        <f t="shared" si="8"/>
        <v>5766.613961414689</v>
      </c>
      <c r="L49" s="7">
        <f t="shared" si="9"/>
        <v>5271.0439570362105</v>
      </c>
      <c r="M49" s="6">
        <f t="shared" si="10"/>
        <v>6062.765068100881</v>
      </c>
      <c r="N49" s="7">
        <f t="shared" si="11"/>
        <v>6072.001499542868</v>
      </c>
    </row>
    <row r="50" spans="1:14" ht="11.25">
      <c r="A50" s="2" t="s">
        <v>50</v>
      </c>
      <c r="B50" s="3">
        <v>401605151</v>
      </c>
      <c r="C50" s="3">
        <v>0</v>
      </c>
      <c r="D50" s="3">
        <v>119359353</v>
      </c>
      <c r="E50" s="3">
        <f t="shared" si="7"/>
        <v>282245798</v>
      </c>
      <c r="F50" s="3">
        <v>69466</v>
      </c>
      <c r="G50" s="3">
        <f t="shared" si="5"/>
        <v>4063.0783116920506</v>
      </c>
      <c r="H50" s="17">
        <v>1.032327580184442</v>
      </c>
      <c r="I50" s="17">
        <v>0.8920099446004973</v>
      </c>
      <c r="J50" s="33">
        <f t="shared" si="6"/>
        <v>0.9086726440124474</v>
      </c>
      <c r="K50" s="7">
        <f t="shared" si="8"/>
        <v>3935.842061844474</v>
      </c>
      <c r="L50" s="7">
        <f t="shared" si="9"/>
        <v>4554.9697470152905</v>
      </c>
      <c r="M50" s="6">
        <f t="shared" si="10"/>
        <v>4471.443416355773</v>
      </c>
      <c r="N50" s="7">
        <f t="shared" si="11"/>
        <v>4855.796893006131</v>
      </c>
    </row>
    <row r="51" spans="1:14" ht="11.25">
      <c r="A51" s="2" t="s">
        <v>51</v>
      </c>
      <c r="B51" s="3">
        <v>1087283526</v>
      </c>
      <c r="C51" s="3">
        <v>333503383</v>
      </c>
      <c r="D51" s="3">
        <v>147466426</v>
      </c>
      <c r="E51" s="3">
        <f t="shared" si="7"/>
        <v>1273320483</v>
      </c>
      <c r="F51" s="3">
        <v>212880</v>
      </c>
      <c r="G51" s="3">
        <f t="shared" si="5"/>
        <v>5981.40023957159</v>
      </c>
      <c r="H51" s="17">
        <v>1.0177519047106287</v>
      </c>
      <c r="I51" s="17">
        <v>1.0306860515343026</v>
      </c>
      <c r="J51" s="33">
        <f t="shared" si="6"/>
        <v>0.9086726440124474</v>
      </c>
      <c r="K51" s="7">
        <f t="shared" si="8"/>
        <v>5877.071034587988</v>
      </c>
      <c r="L51" s="7">
        <f t="shared" si="9"/>
        <v>5803.319284924388</v>
      </c>
      <c r="M51" s="6">
        <f t="shared" si="10"/>
        <v>6582.568848072039</v>
      </c>
      <c r="N51" s="7">
        <f t="shared" si="11"/>
        <v>6275.193001369478</v>
      </c>
    </row>
    <row r="52" spans="1:14" ht="11.25">
      <c r="A52" s="2" t="s">
        <v>52</v>
      </c>
      <c r="B52" s="3">
        <v>252460525</v>
      </c>
      <c r="C52" s="3">
        <v>21209000</v>
      </c>
      <c r="D52" s="3">
        <v>20738216</v>
      </c>
      <c r="E52" s="3">
        <f t="shared" si="7"/>
        <v>252931309</v>
      </c>
      <c r="F52" s="3">
        <v>22225</v>
      </c>
      <c r="G52" s="3">
        <f t="shared" si="5"/>
        <v>11380.486344206975</v>
      </c>
      <c r="H52" s="17">
        <v>1.0711172388932262</v>
      </c>
      <c r="I52" s="17">
        <v>0.9663952483197624</v>
      </c>
      <c r="J52" s="33">
        <f t="shared" si="6"/>
        <v>0.9086726440124474</v>
      </c>
      <c r="K52" s="7">
        <f t="shared" si="8"/>
        <v>10624.874599130071</v>
      </c>
      <c r="L52" s="7">
        <f t="shared" si="9"/>
        <v>11776.223407548649</v>
      </c>
      <c r="M52" s="6">
        <f t="shared" si="10"/>
        <v>12524.297302440944</v>
      </c>
      <c r="N52" s="7">
        <f t="shared" si="11"/>
        <v>12099.33700677008</v>
      </c>
    </row>
    <row r="53" spans="1:14" s="12" customFormat="1" ht="11.25">
      <c r="A53" s="10" t="s">
        <v>53</v>
      </c>
      <c r="B53" s="13">
        <v>59773961448</v>
      </c>
      <c r="C53" s="13">
        <v>6675222555</v>
      </c>
      <c r="D53" s="13">
        <v>9298608924</v>
      </c>
      <c r="E53" s="13">
        <f>SUM(E3:E52)</f>
        <v>57150575079</v>
      </c>
      <c r="F53" s="11">
        <v>9962338</v>
      </c>
      <c r="G53" s="13">
        <f t="shared" si="5"/>
        <v>5736.662927818751</v>
      </c>
      <c r="H53" s="18">
        <v>1</v>
      </c>
      <c r="I53" s="18">
        <v>1</v>
      </c>
      <c r="J53" s="34">
        <v>0.9086726440124474</v>
      </c>
      <c r="K53" s="14">
        <f t="shared" si="8"/>
        <v>5736.662927818751</v>
      </c>
      <c r="L53" s="14">
        <f t="shared" si="9"/>
        <v>5736.662927818751</v>
      </c>
      <c r="M53" s="14">
        <f t="shared" si="10"/>
        <v>6313.2338863941495</v>
      </c>
      <c r="N53" s="14">
        <f t="shared" si="11"/>
        <v>6313.2338863941495</v>
      </c>
    </row>
    <row r="54" ht="6.75" customHeight="1"/>
    <row r="55" ht="11.25">
      <c r="A55" s="1" t="s">
        <v>79</v>
      </c>
    </row>
  </sheetData>
  <printOptions horizontalCentered="1" verticalCentered="1"/>
  <pageMargins left="0.5" right="0.5" top="0.5" bottom="0.27" header="0.5" footer="0.34"/>
  <pageSetup fitToHeight="1" fitToWidth="1" horizontalDpi="600" verticalDpi="600" orientation="landscape" scale="85" r:id="rId3"/>
  <headerFooter alignWithMargins="0">
    <oddFooter>&amp;LSHEEO SHEF data for higheredinfo.org&amp;C&amp;D&amp;RFiscal Year = 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N55"/>
  <sheetViews>
    <sheetView workbookViewId="0" topLeftCell="A1">
      <pane xSplit="1" ySplit="2" topLeftCell="B3" activePane="bottomRight" state="frozen"/>
      <selection pane="topLeft" activeCell="J57" sqref="J57"/>
      <selection pane="topRight" activeCell="J57" sqref="J57"/>
      <selection pane="bottomLeft" activeCell="J57" sqref="J57"/>
      <selection pane="bottomRight" activeCell="A1" sqref="A1"/>
    </sheetView>
  </sheetViews>
  <sheetFormatPr defaultColWidth="9.140625" defaultRowHeight="12.75"/>
  <cols>
    <col min="1" max="1" width="15.57421875" style="1" bestFit="1" customWidth="1"/>
    <col min="2" max="2" width="16.57421875" style="4" customWidth="1"/>
    <col min="3" max="3" width="15.8515625" style="4" customWidth="1"/>
    <col min="4" max="4" width="12.8515625" style="4" bestFit="1" customWidth="1"/>
    <col min="5" max="5" width="15.00390625" style="4" bestFit="1" customWidth="1"/>
    <col min="6" max="6" width="10.7109375" style="4" bestFit="1" customWidth="1"/>
    <col min="7" max="7" width="14.7109375" style="4" bestFit="1" customWidth="1"/>
    <col min="8" max="8" width="4.8515625" style="19" bestFit="1" customWidth="1"/>
    <col min="9" max="9" width="5.57421875" style="19" bestFit="1" customWidth="1"/>
    <col min="10" max="10" width="5.7109375" style="35" bestFit="1" customWidth="1"/>
    <col min="11" max="16384" width="9.140625" style="1" customWidth="1"/>
  </cols>
  <sheetData>
    <row r="1" spans="1:10" s="24" customFormat="1" ht="12.75">
      <c r="A1" s="21" t="s">
        <v>78</v>
      </c>
      <c r="B1" s="21"/>
      <c r="C1" s="21"/>
      <c r="D1" s="22"/>
      <c r="E1" s="22"/>
      <c r="F1" s="22"/>
      <c r="G1" s="22"/>
      <c r="H1" s="23"/>
      <c r="I1" s="23"/>
      <c r="J1" s="31"/>
    </row>
    <row r="2" spans="1:14" s="5" customFormat="1" ht="45">
      <c r="A2" s="15" t="s">
        <v>60</v>
      </c>
      <c r="B2" s="9" t="s">
        <v>55</v>
      </c>
      <c r="C2" s="9" t="s">
        <v>56</v>
      </c>
      <c r="D2" s="9" t="s">
        <v>57</v>
      </c>
      <c r="E2" s="9" t="s">
        <v>62</v>
      </c>
      <c r="F2" s="27" t="s">
        <v>54</v>
      </c>
      <c r="G2" s="27" t="s">
        <v>63</v>
      </c>
      <c r="H2" s="28" t="s">
        <v>1</v>
      </c>
      <c r="I2" s="28" t="s">
        <v>2</v>
      </c>
      <c r="J2" s="32" t="s">
        <v>0</v>
      </c>
      <c r="K2" s="29" t="s">
        <v>58</v>
      </c>
      <c r="L2" s="29" t="s">
        <v>59</v>
      </c>
      <c r="M2" s="30" t="s">
        <v>82</v>
      </c>
      <c r="N2" s="29" t="s">
        <v>61</v>
      </c>
    </row>
    <row r="3" spans="1:14" ht="11.25">
      <c r="A3" s="2" t="s">
        <v>3</v>
      </c>
      <c r="B3" s="3">
        <v>1206840335</v>
      </c>
      <c r="C3" s="3">
        <v>505100</v>
      </c>
      <c r="D3" s="3">
        <v>319160254</v>
      </c>
      <c r="E3" s="3">
        <f aca="true" t="shared" si="0" ref="E3:E34">B3+C3-D3</f>
        <v>888185181</v>
      </c>
      <c r="F3" s="3">
        <v>180517</v>
      </c>
      <c r="G3" s="3">
        <v>180517</v>
      </c>
      <c r="H3" s="17">
        <v>1.0461285912270453</v>
      </c>
      <c r="I3" s="17">
        <v>0.9018374450918722</v>
      </c>
      <c r="J3" s="33">
        <f>J$53</f>
        <v>0.9396781355591226</v>
      </c>
      <c r="K3" s="7">
        <f aca="true" t="shared" si="1" ref="K3:K34">G3/H3</f>
        <v>172557.18036371085</v>
      </c>
      <c r="L3" s="7">
        <f aca="true" t="shared" si="2" ref="L3:L34">G3/I3</f>
        <v>200165.78484563847</v>
      </c>
      <c r="M3" s="6">
        <f aca="true" t="shared" si="3" ref="M3:M34">G3/J3</f>
        <v>192105.14022717968</v>
      </c>
      <c r="N3" s="7">
        <f aca="true" t="shared" si="4" ref="N3:N34">((G3/J3)/H3)/I3</f>
        <v>203622.4460634897</v>
      </c>
    </row>
    <row r="4" spans="1:14" ht="11.25">
      <c r="A4" s="2" t="s">
        <v>4</v>
      </c>
      <c r="B4" s="3">
        <v>235022000</v>
      </c>
      <c r="C4" s="3">
        <v>703784</v>
      </c>
      <c r="D4" s="3">
        <v>23397964</v>
      </c>
      <c r="E4" s="3">
        <f t="shared" si="0"/>
        <v>212327820</v>
      </c>
      <c r="F4" s="3">
        <v>18720</v>
      </c>
      <c r="G4" s="3">
        <v>18720</v>
      </c>
      <c r="H4" s="17">
        <v>0.9875185575926114</v>
      </c>
      <c r="I4" s="17">
        <v>1.218045060902253</v>
      </c>
      <c r="J4" s="33">
        <f aca="true" t="shared" si="5" ref="J4:J52">J$53</f>
        <v>0.9396781355591226</v>
      </c>
      <c r="K4" s="7">
        <f t="shared" si="1"/>
        <v>18956.60578332413</v>
      </c>
      <c r="L4" s="7">
        <f t="shared" si="2"/>
        <v>15368.889543489773</v>
      </c>
      <c r="M4" s="6">
        <f t="shared" si="3"/>
        <v>19921.7149911244</v>
      </c>
      <c r="N4" s="7">
        <f t="shared" si="4"/>
        <v>16562.20293936408</v>
      </c>
    </row>
    <row r="5" spans="1:14" ht="11.25">
      <c r="A5" s="2" t="s">
        <v>5</v>
      </c>
      <c r="B5" s="3">
        <v>980756100</v>
      </c>
      <c r="C5" s="3">
        <v>479196300</v>
      </c>
      <c r="D5" s="3">
        <v>190066900</v>
      </c>
      <c r="E5" s="3">
        <f t="shared" si="0"/>
        <v>1269885500</v>
      </c>
      <c r="F5" s="3">
        <v>218641</v>
      </c>
      <c r="G5" s="3">
        <v>218641</v>
      </c>
      <c r="H5" s="17">
        <v>1.041133889015855</v>
      </c>
      <c r="I5" s="17">
        <v>0.9644807482240374</v>
      </c>
      <c r="J5" s="33">
        <f t="shared" si="5"/>
        <v>0.9396781355591226</v>
      </c>
      <c r="K5" s="7">
        <f t="shared" si="1"/>
        <v>210002.7693908544</v>
      </c>
      <c r="L5" s="7">
        <f t="shared" si="2"/>
        <v>226692.9644812488</v>
      </c>
      <c r="M5" s="6">
        <f t="shared" si="3"/>
        <v>232676.47902641186</v>
      </c>
      <c r="N5" s="7">
        <f t="shared" si="4"/>
        <v>231714.03340622393</v>
      </c>
    </row>
    <row r="6" spans="1:14" ht="11.25">
      <c r="A6" s="2" t="s">
        <v>6</v>
      </c>
      <c r="B6" s="3">
        <v>655270998</v>
      </c>
      <c r="C6" s="3">
        <v>11987740</v>
      </c>
      <c r="D6" s="3">
        <v>159947874</v>
      </c>
      <c r="E6" s="3">
        <f t="shared" si="0"/>
        <v>507310864</v>
      </c>
      <c r="F6" s="3">
        <v>99231</v>
      </c>
      <c r="G6" s="3">
        <v>99231</v>
      </c>
      <c r="H6" s="17">
        <v>0.9545297719477055</v>
      </c>
      <c r="I6" s="17">
        <v>0.8870616443530822</v>
      </c>
      <c r="J6" s="33">
        <f t="shared" si="5"/>
        <v>0.9396781355591226</v>
      </c>
      <c r="K6" s="7">
        <f t="shared" si="1"/>
        <v>103957.99368051186</v>
      </c>
      <c r="L6" s="7">
        <f t="shared" si="2"/>
        <v>111864.8299491828</v>
      </c>
      <c r="M6" s="6">
        <f t="shared" si="3"/>
        <v>105601.05236561247</v>
      </c>
      <c r="N6" s="7">
        <f t="shared" si="4"/>
        <v>124716.80206083738</v>
      </c>
    </row>
    <row r="7" spans="1:14" ht="11.25">
      <c r="A7" s="2" t="s">
        <v>7</v>
      </c>
      <c r="B7" s="3">
        <v>8813064000</v>
      </c>
      <c r="C7" s="3">
        <v>1738654000</v>
      </c>
      <c r="D7" s="3">
        <v>899440000</v>
      </c>
      <c r="E7" s="3">
        <f t="shared" si="0"/>
        <v>9652278000</v>
      </c>
      <c r="F7" s="3">
        <v>1651670</v>
      </c>
      <c r="G7" s="3">
        <v>1651670</v>
      </c>
      <c r="H7" s="17">
        <v>0.9081656900262481</v>
      </c>
      <c r="I7" s="17">
        <v>1.0897850544892527</v>
      </c>
      <c r="J7" s="33">
        <f t="shared" si="5"/>
        <v>0.9396781355591226</v>
      </c>
      <c r="K7" s="7">
        <f t="shared" si="1"/>
        <v>1818687.9532437113</v>
      </c>
      <c r="L7" s="7">
        <f t="shared" si="2"/>
        <v>1515592.4493514777</v>
      </c>
      <c r="M7" s="6">
        <f t="shared" si="3"/>
        <v>1757697.5961212842</v>
      </c>
      <c r="N7" s="7">
        <f t="shared" si="4"/>
        <v>1775980.6132633355</v>
      </c>
    </row>
    <row r="8" spans="1:14" ht="11.25">
      <c r="A8" s="2" t="s">
        <v>8</v>
      </c>
      <c r="B8" s="3">
        <v>589284996</v>
      </c>
      <c r="C8" s="3">
        <v>43308988</v>
      </c>
      <c r="D8" s="3">
        <v>85866604</v>
      </c>
      <c r="E8" s="3">
        <f t="shared" si="0"/>
        <v>546727380</v>
      </c>
      <c r="F8" s="3">
        <v>162711</v>
      </c>
      <c r="G8" s="3">
        <v>162711</v>
      </c>
      <c r="H8" s="17">
        <v>1.0564351144770836</v>
      </c>
      <c r="I8" s="17">
        <v>1.0476140523807025</v>
      </c>
      <c r="J8" s="33">
        <f t="shared" si="5"/>
        <v>0.9396781355591226</v>
      </c>
      <c r="K8" s="7">
        <f t="shared" si="1"/>
        <v>154018.9243714594</v>
      </c>
      <c r="L8" s="7">
        <f t="shared" si="2"/>
        <v>155315.78602848953</v>
      </c>
      <c r="M8" s="6">
        <f t="shared" si="3"/>
        <v>173156.09871372022</v>
      </c>
      <c r="N8" s="7">
        <f t="shared" si="4"/>
        <v>156456.51380141615</v>
      </c>
    </row>
    <row r="9" spans="1:14" ht="11.25">
      <c r="A9" s="2" t="s">
        <v>9</v>
      </c>
      <c r="B9" s="3">
        <v>770710203</v>
      </c>
      <c r="C9" s="3">
        <v>0</v>
      </c>
      <c r="D9" s="3">
        <v>109390836</v>
      </c>
      <c r="E9" s="3">
        <f t="shared" si="0"/>
        <v>661319367</v>
      </c>
      <c r="F9" s="3">
        <v>72278</v>
      </c>
      <c r="G9" s="3">
        <v>72278</v>
      </c>
      <c r="H9" s="17">
        <v>1.0223193133716892</v>
      </c>
      <c r="I9" s="17">
        <v>1.201853060092653</v>
      </c>
      <c r="J9" s="33">
        <f t="shared" si="5"/>
        <v>0.9396781355591226</v>
      </c>
      <c r="K9" s="7">
        <f t="shared" si="1"/>
        <v>70700.02400876248</v>
      </c>
      <c r="L9" s="7">
        <f t="shared" si="2"/>
        <v>60138.79932579109</v>
      </c>
      <c r="M9" s="6">
        <f t="shared" si="3"/>
        <v>76917.82671626547</v>
      </c>
      <c r="N9" s="7">
        <f t="shared" si="4"/>
        <v>62602.12363176877</v>
      </c>
    </row>
    <row r="10" spans="1:14" ht="11.25">
      <c r="A10" s="2" t="s">
        <v>10</v>
      </c>
      <c r="B10" s="3">
        <v>202125538</v>
      </c>
      <c r="C10" s="3">
        <v>0</v>
      </c>
      <c r="D10" s="3">
        <v>8177900</v>
      </c>
      <c r="E10" s="3">
        <f t="shared" si="0"/>
        <v>193947638</v>
      </c>
      <c r="F10" s="3">
        <v>30541</v>
      </c>
      <c r="G10" s="3">
        <v>30541</v>
      </c>
      <c r="H10" s="17">
        <v>1.1949577652425143</v>
      </c>
      <c r="I10" s="17">
        <v>0.9931626496581325</v>
      </c>
      <c r="J10" s="33">
        <f t="shared" si="5"/>
        <v>0.9396781355591226</v>
      </c>
      <c r="K10" s="7">
        <f t="shared" si="1"/>
        <v>25558.225477368036</v>
      </c>
      <c r="L10" s="7">
        <f t="shared" si="2"/>
        <v>30751.25711837115</v>
      </c>
      <c r="M10" s="6">
        <f t="shared" si="3"/>
        <v>32501.554355979184</v>
      </c>
      <c r="N10" s="7">
        <f t="shared" si="4"/>
        <v>27386.16351880438</v>
      </c>
    </row>
    <row r="11" spans="1:14" ht="11.25">
      <c r="A11" s="2" t="s">
        <v>11</v>
      </c>
      <c r="B11" s="3">
        <v>2867219735</v>
      </c>
      <c r="C11" s="3">
        <v>0</v>
      </c>
      <c r="D11" s="3">
        <v>280418000</v>
      </c>
      <c r="E11" s="3">
        <f t="shared" si="0"/>
        <v>2586801735</v>
      </c>
      <c r="F11" s="3">
        <v>531108</v>
      </c>
      <c r="G11" s="3">
        <v>531108</v>
      </c>
      <c r="H11" s="17">
        <v>1.018521762326924</v>
      </c>
      <c r="I11" s="17">
        <v>0.9211458460572923</v>
      </c>
      <c r="J11" s="33">
        <f t="shared" si="5"/>
        <v>0.9396781355591226</v>
      </c>
      <c r="K11" s="7">
        <f t="shared" si="1"/>
        <v>521449.8301799913</v>
      </c>
      <c r="L11" s="7">
        <f t="shared" si="2"/>
        <v>576573.1911762502</v>
      </c>
      <c r="M11" s="6">
        <f t="shared" si="3"/>
        <v>565202.0408924198</v>
      </c>
      <c r="N11" s="7">
        <f t="shared" si="4"/>
        <v>602427.807915414</v>
      </c>
    </row>
    <row r="12" spans="1:14" ht="11.25">
      <c r="A12" s="2" t="s">
        <v>12</v>
      </c>
      <c r="B12" s="3">
        <v>2401537917</v>
      </c>
      <c r="C12" s="3">
        <v>2000000</v>
      </c>
      <c r="D12" s="3">
        <v>277945599</v>
      </c>
      <c r="E12" s="3">
        <f t="shared" si="0"/>
        <v>2125592318</v>
      </c>
      <c r="F12" s="3">
        <v>295356</v>
      </c>
      <c r="G12" s="3">
        <v>295356</v>
      </c>
      <c r="H12" s="17">
        <v>0.9955699762023016</v>
      </c>
      <c r="I12" s="17">
        <v>0.9346124467306224</v>
      </c>
      <c r="J12" s="33">
        <f t="shared" si="5"/>
        <v>0.9396781355591226</v>
      </c>
      <c r="K12" s="7">
        <f t="shared" si="1"/>
        <v>296670.2562954582</v>
      </c>
      <c r="L12" s="7">
        <f t="shared" si="2"/>
        <v>316019.7588136002</v>
      </c>
      <c r="M12" s="6">
        <f t="shared" si="3"/>
        <v>314316.1353054775</v>
      </c>
      <c r="N12" s="7">
        <f t="shared" si="4"/>
        <v>337802.86182409857</v>
      </c>
    </row>
    <row r="13" spans="1:14" ht="11.25">
      <c r="A13" s="2" t="s">
        <v>13</v>
      </c>
      <c r="B13" s="3">
        <v>408803000</v>
      </c>
      <c r="C13" s="3">
        <v>0</v>
      </c>
      <c r="D13" s="3">
        <v>74010820</v>
      </c>
      <c r="E13" s="3">
        <f t="shared" si="0"/>
        <v>334792180</v>
      </c>
      <c r="F13" s="3">
        <v>35733</v>
      </c>
      <c r="G13" s="3">
        <v>35733</v>
      </c>
      <c r="H13" s="17">
        <v>1.088039449114661</v>
      </c>
      <c r="I13" s="17">
        <v>1.218045060902253</v>
      </c>
      <c r="J13" s="33">
        <f t="shared" si="5"/>
        <v>0.9396781355591226</v>
      </c>
      <c r="K13" s="7">
        <f t="shared" si="1"/>
        <v>32841.64009777034</v>
      </c>
      <c r="L13" s="7">
        <f t="shared" si="2"/>
        <v>29336.35310136325</v>
      </c>
      <c r="M13" s="6">
        <f t="shared" si="3"/>
        <v>38026.85052232095</v>
      </c>
      <c r="N13" s="7">
        <f t="shared" si="4"/>
        <v>28693.42298816579</v>
      </c>
    </row>
    <row r="14" spans="1:14" ht="11.25">
      <c r="A14" s="2" t="s">
        <v>14</v>
      </c>
      <c r="B14" s="3">
        <v>339511633</v>
      </c>
      <c r="C14" s="3">
        <v>9400000</v>
      </c>
      <c r="D14" s="3">
        <v>35790000</v>
      </c>
      <c r="E14" s="3">
        <f t="shared" si="0"/>
        <v>313121633</v>
      </c>
      <c r="F14" s="3">
        <v>45004</v>
      </c>
      <c r="G14" s="3">
        <v>45004</v>
      </c>
      <c r="H14" s="17">
        <v>1.052053396235558</v>
      </c>
      <c r="I14" s="17">
        <v>0.9565531478276574</v>
      </c>
      <c r="J14" s="33">
        <f t="shared" si="5"/>
        <v>0.9396781355591226</v>
      </c>
      <c r="K14" s="7">
        <f t="shared" si="1"/>
        <v>42777.29643859585</v>
      </c>
      <c r="L14" s="7">
        <f t="shared" si="2"/>
        <v>47048.09147531904</v>
      </c>
      <c r="M14" s="6">
        <f t="shared" si="3"/>
        <v>47892.99473614116</v>
      </c>
      <c r="N14" s="7">
        <f t="shared" si="4"/>
        <v>47591.0302274883</v>
      </c>
    </row>
    <row r="15" spans="1:14" ht="11.25">
      <c r="A15" s="2" t="s">
        <v>15</v>
      </c>
      <c r="B15" s="3">
        <v>2430625483</v>
      </c>
      <c r="C15" s="3">
        <v>630343688</v>
      </c>
      <c r="D15" s="3">
        <v>470523844</v>
      </c>
      <c r="E15" s="3">
        <f t="shared" si="0"/>
        <v>2590445327</v>
      </c>
      <c r="F15" s="3">
        <v>380424</v>
      </c>
      <c r="G15" s="3">
        <v>380424</v>
      </c>
      <c r="H15" s="17">
        <v>0.9753385316036457</v>
      </c>
      <c r="I15" s="17">
        <v>1.0506000525300028</v>
      </c>
      <c r="J15" s="33">
        <f t="shared" si="5"/>
        <v>0.9396781355591226</v>
      </c>
      <c r="K15" s="7">
        <f t="shared" si="1"/>
        <v>390043.0339551019</v>
      </c>
      <c r="L15" s="7">
        <f t="shared" si="2"/>
        <v>362101.6380913763</v>
      </c>
      <c r="M15" s="6">
        <f t="shared" si="3"/>
        <v>404845.0055439909</v>
      </c>
      <c r="N15" s="7">
        <f t="shared" si="4"/>
        <v>395089.9530859599</v>
      </c>
    </row>
    <row r="16" spans="1:14" ht="11.25">
      <c r="A16" s="2" t="s">
        <v>16</v>
      </c>
      <c r="B16" s="3">
        <v>1349363832</v>
      </c>
      <c r="C16" s="3">
        <v>0</v>
      </c>
      <c r="D16" s="3">
        <v>182416719</v>
      </c>
      <c r="E16" s="3">
        <f t="shared" si="0"/>
        <v>1166947113</v>
      </c>
      <c r="F16" s="3">
        <v>220920</v>
      </c>
      <c r="G16" s="3">
        <v>220920</v>
      </c>
      <c r="H16" s="17">
        <v>1.110299307334844</v>
      </c>
      <c r="I16" s="17">
        <v>1.0014020500701024</v>
      </c>
      <c r="J16" s="33">
        <f t="shared" si="5"/>
        <v>0.9396781355591226</v>
      </c>
      <c r="K16" s="7">
        <f t="shared" si="1"/>
        <v>198973.37460319154</v>
      </c>
      <c r="L16" s="7">
        <f t="shared" si="2"/>
        <v>220610.69276274665</v>
      </c>
      <c r="M16" s="6">
        <f t="shared" si="3"/>
        <v>235101.77755551296</v>
      </c>
      <c r="N16" s="7">
        <f t="shared" si="4"/>
        <v>211449.84333846797</v>
      </c>
    </row>
    <row r="17" spans="1:14" ht="11.25">
      <c r="A17" s="2" t="s">
        <v>17</v>
      </c>
      <c r="B17" s="3">
        <v>695064969</v>
      </c>
      <c r="C17" s="3">
        <v>41404028</v>
      </c>
      <c r="D17" s="3">
        <v>114830418</v>
      </c>
      <c r="E17" s="3">
        <f t="shared" si="0"/>
        <v>621638579</v>
      </c>
      <c r="F17" s="3">
        <v>117737</v>
      </c>
      <c r="G17" s="3">
        <v>117737</v>
      </c>
      <c r="H17" s="17">
        <v>1.05649276588282</v>
      </c>
      <c r="I17" s="17">
        <v>0.9947097497354874</v>
      </c>
      <c r="J17" s="33">
        <f t="shared" si="5"/>
        <v>0.9396781355591226</v>
      </c>
      <c r="K17" s="7">
        <f t="shared" si="1"/>
        <v>111441.36884043623</v>
      </c>
      <c r="L17" s="7">
        <f t="shared" si="2"/>
        <v>118363.17079561003</v>
      </c>
      <c r="M17" s="6">
        <f t="shared" si="3"/>
        <v>125295.02980288534</v>
      </c>
      <c r="N17" s="7">
        <f t="shared" si="4"/>
        <v>119225.99111414496</v>
      </c>
    </row>
    <row r="18" spans="1:14" ht="11.25">
      <c r="A18" s="2" t="s">
        <v>18</v>
      </c>
      <c r="B18" s="3">
        <v>719745106</v>
      </c>
      <c r="C18" s="3">
        <v>159497485</v>
      </c>
      <c r="D18" s="3">
        <v>180682228</v>
      </c>
      <c r="E18" s="3">
        <f t="shared" si="0"/>
        <v>698560363</v>
      </c>
      <c r="F18" s="3">
        <v>111948</v>
      </c>
      <c r="G18" s="3">
        <v>111948</v>
      </c>
      <c r="H18" s="17">
        <v>1.060144164706298</v>
      </c>
      <c r="I18" s="17">
        <v>0.9985979499298976</v>
      </c>
      <c r="J18" s="33">
        <f t="shared" si="5"/>
        <v>0.9396781355591226</v>
      </c>
      <c r="K18" s="7">
        <f t="shared" si="1"/>
        <v>105596.95909943913</v>
      </c>
      <c r="L18" s="7">
        <f t="shared" si="2"/>
        <v>112105.17707137176</v>
      </c>
      <c r="M18" s="6">
        <f t="shared" si="3"/>
        <v>119134.40971294843</v>
      </c>
      <c r="N18" s="7">
        <f t="shared" si="4"/>
        <v>112533.44649601693</v>
      </c>
    </row>
    <row r="19" spans="1:14" ht="11.25">
      <c r="A19" s="2" t="s">
        <v>19</v>
      </c>
      <c r="B19" s="3">
        <v>1024233100</v>
      </c>
      <c r="C19" s="3">
        <v>0</v>
      </c>
      <c r="D19" s="3">
        <v>163039500</v>
      </c>
      <c r="E19" s="3">
        <f t="shared" si="0"/>
        <v>861193600</v>
      </c>
      <c r="F19" s="3">
        <v>144275</v>
      </c>
      <c r="G19" s="3">
        <v>144275</v>
      </c>
      <c r="H19" s="17">
        <v>1.0034062495784664</v>
      </c>
      <c r="I19" s="17">
        <v>0.9047941452397072</v>
      </c>
      <c r="J19" s="33">
        <f t="shared" si="5"/>
        <v>0.9396781355591226</v>
      </c>
      <c r="K19" s="7">
        <f t="shared" si="1"/>
        <v>143785.23161542029</v>
      </c>
      <c r="L19" s="7">
        <f t="shared" si="2"/>
        <v>159456.16001060352</v>
      </c>
      <c r="M19" s="6">
        <f t="shared" si="3"/>
        <v>153536.61486882868</v>
      </c>
      <c r="N19" s="7">
        <f t="shared" si="4"/>
        <v>169116.26474484144</v>
      </c>
    </row>
    <row r="20" spans="1:14" ht="11.25">
      <c r="A20" s="2" t="s">
        <v>20</v>
      </c>
      <c r="B20" s="3">
        <v>1273028888</v>
      </c>
      <c r="C20" s="3">
        <v>0</v>
      </c>
      <c r="D20" s="3">
        <v>319321000</v>
      </c>
      <c r="E20" s="3">
        <f t="shared" si="0"/>
        <v>953707888</v>
      </c>
      <c r="F20" s="3">
        <v>183409</v>
      </c>
      <c r="G20" s="3">
        <v>183409</v>
      </c>
      <c r="H20" s="17">
        <v>1.0214771696823297</v>
      </c>
      <c r="I20" s="17">
        <v>0.9012241450612073</v>
      </c>
      <c r="J20" s="33">
        <f t="shared" si="5"/>
        <v>0.9396781355591226</v>
      </c>
      <c r="K20" s="7">
        <f t="shared" si="1"/>
        <v>179552.7158546662</v>
      </c>
      <c r="L20" s="7">
        <f t="shared" si="2"/>
        <v>203510.97005678166</v>
      </c>
      <c r="M20" s="6">
        <f t="shared" si="3"/>
        <v>195182.78978670595</v>
      </c>
      <c r="N20" s="7">
        <f t="shared" si="4"/>
        <v>212021.5661131494</v>
      </c>
    </row>
    <row r="21" spans="1:14" ht="11.25">
      <c r="A21" s="2" t="s">
        <v>21</v>
      </c>
      <c r="B21" s="3">
        <v>236687926</v>
      </c>
      <c r="C21" s="3">
        <v>0</v>
      </c>
      <c r="D21" s="3">
        <v>26324632</v>
      </c>
      <c r="E21" s="3">
        <f t="shared" si="0"/>
        <v>210363294</v>
      </c>
      <c r="F21" s="3">
        <v>35167</v>
      </c>
      <c r="G21" s="3">
        <v>35167</v>
      </c>
      <c r="H21" s="17">
        <v>1.0160509880586488</v>
      </c>
      <c r="I21" s="17">
        <v>1.0906750545337527</v>
      </c>
      <c r="J21" s="33">
        <f t="shared" si="5"/>
        <v>0.9396781355591226</v>
      </c>
      <c r="K21" s="7">
        <f t="shared" si="1"/>
        <v>34611.45199729886</v>
      </c>
      <c r="L21" s="7">
        <f t="shared" si="2"/>
        <v>32243.3339369198</v>
      </c>
      <c r="M21" s="6">
        <f t="shared" si="3"/>
        <v>37424.51661820897</v>
      </c>
      <c r="N21" s="7">
        <f t="shared" si="4"/>
        <v>33771.10855854757</v>
      </c>
    </row>
    <row r="22" spans="1:14" ht="11.25">
      <c r="A22" s="2" t="s">
        <v>22</v>
      </c>
      <c r="B22" s="3">
        <v>1137581869</v>
      </c>
      <c r="C22" s="3">
        <v>233019244</v>
      </c>
      <c r="D22" s="3">
        <v>199673428</v>
      </c>
      <c r="E22" s="3">
        <f t="shared" si="0"/>
        <v>1170927685</v>
      </c>
      <c r="F22" s="3">
        <v>196626</v>
      </c>
      <c r="G22" s="3">
        <v>196626</v>
      </c>
      <c r="H22" s="17">
        <v>0.9855626037996459</v>
      </c>
      <c r="I22" s="17">
        <v>0.9985896499294825</v>
      </c>
      <c r="J22" s="33">
        <f t="shared" si="5"/>
        <v>0.9396781355591226</v>
      </c>
      <c r="K22" s="7">
        <f t="shared" si="1"/>
        <v>199506.3522519488</v>
      </c>
      <c r="L22" s="7">
        <f t="shared" si="2"/>
        <v>196903.70315162506</v>
      </c>
      <c r="M22" s="6">
        <f t="shared" si="3"/>
        <v>209248.24422248005</v>
      </c>
      <c r="N22" s="7">
        <f t="shared" si="4"/>
        <v>212613.35758021273</v>
      </c>
    </row>
    <row r="23" spans="1:14" ht="11.25">
      <c r="A23" s="2" t="s">
        <v>23</v>
      </c>
      <c r="B23" s="3">
        <v>1089634310</v>
      </c>
      <c r="C23" s="3">
        <v>0</v>
      </c>
      <c r="D23" s="3">
        <v>29970000</v>
      </c>
      <c r="E23" s="3">
        <f t="shared" si="0"/>
        <v>1059664310</v>
      </c>
      <c r="F23" s="3">
        <v>137410</v>
      </c>
      <c r="G23" s="3">
        <v>137410</v>
      </c>
      <c r="H23" s="17">
        <v>0.9675971459754916</v>
      </c>
      <c r="I23" s="17">
        <v>1.218045060902253</v>
      </c>
      <c r="J23" s="33">
        <f t="shared" si="5"/>
        <v>0.9396781355591226</v>
      </c>
      <c r="K23" s="7">
        <f t="shared" si="1"/>
        <v>142011.58051315756</v>
      </c>
      <c r="L23" s="7">
        <f t="shared" si="2"/>
        <v>112811.91838519923</v>
      </c>
      <c r="M23" s="6">
        <f t="shared" si="3"/>
        <v>146230.92184457285</v>
      </c>
      <c r="N23" s="7">
        <f t="shared" si="4"/>
        <v>124074.14297066836</v>
      </c>
    </row>
    <row r="24" spans="1:14" ht="11.25">
      <c r="A24" s="2" t="s">
        <v>24</v>
      </c>
      <c r="B24" s="3">
        <v>1861051500</v>
      </c>
      <c r="C24" s="3">
        <v>483847300</v>
      </c>
      <c r="D24" s="3">
        <v>230001239</v>
      </c>
      <c r="E24" s="3">
        <f t="shared" si="0"/>
        <v>2114897561</v>
      </c>
      <c r="F24" s="3">
        <v>371950</v>
      </c>
      <c r="G24" s="3">
        <v>371950</v>
      </c>
      <c r="H24" s="17">
        <v>1.0634811743599693</v>
      </c>
      <c r="I24" s="17">
        <v>1.0273440513672025</v>
      </c>
      <c r="J24" s="33">
        <f t="shared" si="5"/>
        <v>0.9396781355591226</v>
      </c>
      <c r="K24" s="7">
        <f t="shared" si="1"/>
        <v>349747.61092865537</v>
      </c>
      <c r="L24" s="7">
        <f t="shared" si="2"/>
        <v>362050.0839081165</v>
      </c>
      <c r="M24" s="6">
        <f t="shared" si="3"/>
        <v>395827.02408914105</v>
      </c>
      <c r="N24" s="7">
        <f t="shared" si="4"/>
        <v>362292.8175145866</v>
      </c>
    </row>
    <row r="25" spans="1:14" ht="11.25">
      <c r="A25" s="2" t="s">
        <v>25</v>
      </c>
      <c r="B25" s="3">
        <v>1215367000</v>
      </c>
      <c r="C25" s="3">
        <v>0</v>
      </c>
      <c r="D25" s="3">
        <v>170856000</v>
      </c>
      <c r="E25" s="3">
        <f t="shared" si="0"/>
        <v>1044511000</v>
      </c>
      <c r="F25" s="3">
        <v>190087</v>
      </c>
      <c r="G25" s="3">
        <v>190087</v>
      </c>
      <c r="H25" s="17">
        <v>0.9693855086803468</v>
      </c>
      <c r="I25" s="17">
        <v>1.0511790525589526</v>
      </c>
      <c r="J25" s="33">
        <f t="shared" si="5"/>
        <v>0.9396781355591226</v>
      </c>
      <c r="K25" s="7">
        <f t="shared" si="1"/>
        <v>196090.20178027116</v>
      </c>
      <c r="L25" s="7">
        <f t="shared" si="2"/>
        <v>180832.1803381251</v>
      </c>
      <c r="M25" s="6">
        <f t="shared" si="3"/>
        <v>202289.4784998859</v>
      </c>
      <c r="N25" s="7">
        <f t="shared" si="4"/>
        <v>198518.0834502605</v>
      </c>
    </row>
    <row r="26" spans="1:14" ht="11.25">
      <c r="A26" s="2" t="s">
        <v>26</v>
      </c>
      <c r="B26" s="3">
        <v>754475755</v>
      </c>
      <c r="C26" s="3">
        <v>44701273</v>
      </c>
      <c r="D26" s="3">
        <v>220354231</v>
      </c>
      <c r="E26" s="3">
        <f t="shared" si="0"/>
        <v>578822797</v>
      </c>
      <c r="F26" s="3">
        <v>118060</v>
      </c>
      <c r="G26" s="3">
        <v>118060</v>
      </c>
      <c r="H26" s="17">
        <v>1.0297977788841017</v>
      </c>
      <c r="I26" s="17">
        <v>0.8826593441329672</v>
      </c>
      <c r="J26" s="33">
        <f t="shared" si="5"/>
        <v>0.9396781355591226</v>
      </c>
      <c r="K26" s="7">
        <f t="shared" si="1"/>
        <v>114643.8673891207</v>
      </c>
      <c r="L26" s="7">
        <f t="shared" si="2"/>
        <v>133754.88605512909</v>
      </c>
      <c r="M26" s="6">
        <f t="shared" si="3"/>
        <v>125638.76452201638</v>
      </c>
      <c r="N26" s="7">
        <f t="shared" si="4"/>
        <v>138222.44889949562</v>
      </c>
    </row>
    <row r="27" spans="1:14" ht="11.25">
      <c r="A27" s="2" t="s">
        <v>27</v>
      </c>
      <c r="B27" s="3">
        <v>905405510</v>
      </c>
      <c r="C27" s="3">
        <v>115928657</v>
      </c>
      <c r="D27" s="3">
        <v>29796147</v>
      </c>
      <c r="E27" s="3">
        <f t="shared" si="0"/>
        <v>991538020</v>
      </c>
      <c r="F27" s="3">
        <v>167867</v>
      </c>
      <c r="G27" s="3">
        <v>167867</v>
      </c>
      <c r="H27" s="17">
        <v>0.9706480759581534</v>
      </c>
      <c r="I27" s="17">
        <v>0.9973473498673675</v>
      </c>
      <c r="J27" s="33">
        <f t="shared" si="5"/>
        <v>0.9396781355591226</v>
      </c>
      <c r="K27" s="7">
        <f t="shared" si="1"/>
        <v>172943.21614380565</v>
      </c>
      <c r="L27" s="7">
        <f t="shared" si="2"/>
        <v>168313.4767664684</v>
      </c>
      <c r="M27" s="6">
        <f t="shared" si="3"/>
        <v>178643.08388969445</v>
      </c>
      <c r="N27" s="7">
        <f t="shared" si="4"/>
        <v>184534.669465932</v>
      </c>
    </row>
    <row r="28" spans="1:14" ht="11.25">
      <c r="A28" s="2" t="s">
        <v>28</v>
      </c>
      <c r="B28" s="3">
        <v>152582000</v>
      </c>
      <c r="C28" s="3">
        <v>3442028</v>
      </c>
      <c r="D28" s="3">
        <v>20405663</v>
      </c>
      <c r="E28" s="3">
        <f t="shared" si="0"/>
        <v>135618365</v>
      </c>
      <c r="F28" s="3">
        <v>35259</v>
      </c>
      <c r="G28" s="3">
        <v>35259</v>
      </c>
      <c r="H28" s="17">
        <v>1.03248013521629</v>
      </c>
      <c r="I28" s="17">
        <v>0.9510574475528724</v>
      </c>
      <c r="J28" s="33">
        <f t="shared" si="5"/>
        <v>0.9396781355591226</v>
      </c>
      <c r="K28" s="7">
        <f t="shared" si="1"/>
        <v>34149.809567632736</v>
      </c>
      <c r="L28" s="7">
        <f t="shared" si="2"/>
        <v>37073.47026273073</v>
      </c>
      <c r="M28" s="6">
        <f t="shared" si="3"/>
        <v>37522.42248248158</v>
      </c>
      <c r="N28" s="7">
        <f t="shared" si="4"/>
        <v>38212.23268564863</v>
      </c>
    </row>
    <row r="29" spans="1:14" ht="11.25">
      <c r="A29" s="2" t="s">
        <v>29</v>
      </c>
      <c r="B29" s="3">
        <v>515609109</v>
      </c>
      <c r="C29" s="3">
        <v>75776042</v>
      </c>
      <c r="D29" s="3">
        <v>166170251</v>
      </c>
      <c r="E29" s="3">
        <f t="shared" si="0"/>
        <v>425214900</v>
      </c>
      <c r="F29" s="3">
        <v>71932</v>
      </c>
      <c r="G29" s="3">
        <v>71932</v>
      </c>
      <c r="H29" s="17">
        <v>1.0091440328787107</v>
      </c>
      <c r="I29" s="17">
        <v>1.0113060505653026</v>
      </c>
      <c r="J29" s="33">
        <f t="shared" si="5"/>
        <v>0.9396781355591226</v>
      </c>
      <c r="K29" s="7">
        <f t="shared" si="1"/>
        <v>71280.21140332654</v>
      </c>
      <c r="L29" s="7">
        <f t="shared" si="2"/>
        <v>71127.82521155811</v>
      </c>
      <c r="M29" s="6">
        <f t="shared" si="3"/>
        <v>76549.61553106626</v>
      </c>
      <c r="N29" s="7">
        <f t="shared" si="4"/>
        <v>75007.94231333808</v>
      </c>
    </row>
    <row r="30" spans="1:14" ht="11.25">
      <c r="A30" s="2" t="s">
        <v>30</v>
      </c>
      <c r="B30" s="3">
        <v>547318427</v>
      </c>
      <c r="C30" s="3">
        <v>596785</v>
      </c>
      <c r="D30" s="3">
        <v>48367446</v>
      </c>
      <c r="E30" s="3">
        <f t="shared" si="0"/>
        <v>499547766</v>
      </c>
      <c r="F30" s="3">
        <v>59552</v>
      </c>
      <c r="G30" s="3">
        <v>59552</v>
      </c>
      <c r="H30" s="17">
        <v>1.0203179556197344</v>
      </c>
      <c r="I30" s="17">
        <v>1.0141900507095025</v>
      </c>
      <c r="J30" s="33">
        <f t="shared" si="5"/>
        <v>0.9396781355591226</v>
      </c>
      <c r="K30" s="7">
        <f t="shared" si="1"/>
        <v>58366.119768840595</v>
      </c>
      <c r="L30" s="7">
        <f t="shared" si="2"/>
        <v>58718.77756870015</v>
      </c>
      <c r="M30" s="6">
        <f t="shared" si="3"/>
        <v>63374.89162133762</v>
      </c>
      <c r="N30" s="7">
        <f t="shared" si="4"/>
        <v>61243.83170729432</v>
      </c>
    </row>
    <row r="31" spans="1:14" ht="11.25">
      <c r="A31" s="2" t="s">
        <v>31</v>
      </c>
      <c r="B31" s="3">
        <v>114421786</v>
      </c>
      <c r="C31" s="3">
        <v>0</v>
      </c>
      <c r="D31" s="3">
        <v>12625000</v>
      </c>
      <c r="E31" s="3">
        <f t="shared" si="0"/>
        <v>101796786</v>
      </c>
      <c r="F31" s="3">
        <v>30885</v>
      </c>
      <c r="G31" s="3">
        <v>30885</v>
      </c>
      <c r="H31" s="17">
        <v>1.0911280814114799</v>
      </c>
      <c r="I31" s="17">
        <v>1.1519460575973028</v>
      </c>
      <c r="J31" s="33">
        <f t="shared" si="5"/>
        <v>0.9396781355591226</v>
      </c>
      <c r="K31" s="7">
        <f t="shared" si="1"/>
        <v>28305.56790367567</v>
      </c>
      <c r="L31" s="7">
        <f t="shared" si="2"/>
        <v>26811.151265554116</v>
      </c>
      <c r="M31" s="6">
        <f t="shared" si="3"/>
        <v>32867.63715282463</v>
      </c>
      <c r="N31" s="7">
        <f t="shared" si="4"/>
        <v>26149.332546957427</v>
      </c>
    </row>
    <row r="32" spans="1:14" ht="11.25">
      <c r="A32" s="2" t="s">
        <v>32</v>
      </c>
      <c r="B32" s="3">
        <v>1795989000</v>
      </c>
      <c r="C32" s="3">
        <v>192183000</v>
      </c>
      <c r="D32" s="3">
        <v>243491000</v>
      </c>
      <c r="E32" s="3">
        <f t="shared" si="0"/>
        <v>1744681000</v>
      </c>
      <c r="F32" s="3">
        <v>226969</v>
      </c>
      <c r="G32" s="3">
        <v>226969</v>
      </c>
      <c r="H32" s="17">
        <v>0.9323920346487794</v>
      </c>
      <c r="I32" s="17">
        <v>1.193493059674653</v>
      </c>
      <c r="J32" s="33">
        <f t="shared" si="5"/>
        <v>0.9396781355591226</v>
      </c>
      <c r="K32" s="7">
        <f t="shared" si="1"/>
        <v>243426.57548066296</v>
      </c>
      <c r="L32" s="7">
        <f t="shared" si="2"/>
        <v>190172.03171828407</v>
      </c>
      <c r="M32" s="6">
        <f t="shared" si="3"/>
        <v>241539.08813143772</v>
      </c>
      <c r="N32" s="7">
        <f t="shared" si="4"/>
        <v>217054.58781141092</v>
      </c>
    </row>
    <row r="33" spans="1:14" ht="11.25">
      <c r="A33" s="2" t="s">
        <v>33</v>
      </c>
      <c r="B33" s="3">
        <v>693657712</v>
      </c>
      <c r="C33" s="3">
        <v>64465600</v>
      </c>
      <c r="D33" s="3">
        <v>153914700</v>
      </c>
      <c r="E33" s="3">
        <f t="shared" si="0"/>
        <v>604208612</v>
      </c>
      <c r="F33" s="3">
        <v>79219</v>
      </c>
      <c r="G33" s="3">
        <v>79219</v>
      </c>
      <c r="H33" s="17">
        <v>1.0670940101110682</v>
      </c>
      <c r="I33" s="17">
        <v>0.9547774477388724</v>
      </c>
      <c r="J33" s="33">
        <f t="shared" si="5"/>
        <v>0.9396781355591226</v>
      </c>
      <c r="K33" s="7">
        <f t="shared" si="1"/>
        <v>74238.07016942633</v>
      </c>
      <c r="L33" s="7">
        <f t="shared" si="2"/>
        <v>82971.16798014908</v>
      </c>
      <c r="M33" s="6">
        <f t="shared" si="3"/>
        <v>84304.39849796389</v>
      </c>
      <c r="N33" s="7">
        <f t="shared" si="4"/>
        <v>82745.69342199744</v>
      </c>
    </row>
    <row r="34" spans="1:14" ht="11.25">
      <c r="A34" s="2" t="s">
        <v>34</v>
      </c>
      <c r="B34" s="3">
        <v>3309748100</v>
      </c>
      <c r="C34" s="3">
        <v>575733300</v>
      </c>
      <c r="D34" s="3">
        <v>354521700</v>
      </c>
      <c r="E34" s="3">
        <f t="shared" si="0"/>
        <v>3530959700</v>
      </c>
      <c r="F34" s="3">
        <v>498900</v>
      </c>
      <c r="G34" s="3">
        <v>497971</v>
      </c>
      <c r="H34" s="17">
        <v>0.928548565886746</v>
      </c>
      <c r="I34" s="17">
        <v>1.1462010573100527</v>
      </c>
      <c r="J34" s="33">
        <f t="shared" si="5"/>
        <v>0.9396781355591226</v>
      </c>
      <c r="K34" s="7">
        <f t="shared" si="1"/>
        <v>536289.6657154893</v>
      </c>
      <c r="L34" s="7">
        <f t="shared" si="2"/>
        <v>434453.44673530216</v>
      </c>
      <c r="M34" s="6">
        <f t="shared" si="3"/>
        <v>529937.8384532697</v>
      </c>
      <c r="N34" s="7">
        <f t="shared" si="4"/>
        <v>497919.9205353565</v>
      </c>
    </row>
    <row r="35" spans="1:14" ht="11.25">
      <c r="A35" s="2" t="s">
        <v>35</v>
      </c>
      <c r="B35" s="3">
        <v>2574532429</v>
      </c>
      <c r="C35" s="3">
        <v>143926791</v>
      </c>
      <c r="D35" s="3">
        <v>430281000</v>
      </c>
      <c r="E35" s="3">
        <f aca="true" t="shared" si="6" ref="E35:E52">B35+C35-D35</f>
        <v>2288178220</v>
      </c>
      <c r="F35" s="3">
        <v>339034</v>
      </c>
      <c r="G35" s="3">
        <v>339034</v>
      </c>
      <c r="H35" s="17">
        <v>0.9624757092660055</v>
      </c>
      <c r="I35" s="17">
        <v>0.9288949464447472</v>
      </c>
      <c r="J35" s="33">
        <f t="shared" si="5"/>
        <v>0.9396781355591226</v>
      </c>
      <c r="K35" s="7">
        <f aca="true" t="shared" si="7" ref="K35:K53">G35/H35</f>
        <v>352252.0067114744</v>
      </c>
      <c r="L35" s="7">
        <f aca="true" t="shared" si="8" ref="L35:L53">G35/I35</f>
        <v>364986.3757980586</v>
      </c>
      <c r="M35" s="6">
        <f aca="true" t="shared" si="9" ref="M35:M53">G35/J35</f>
        <v>360798.0085630807</v>
      </c>
      <c r="N35" s="7">
        <f aca="true" t="shared" si="10" ref="N35:N53">((G35/J35)/H35)/I35</f>
        <v>403559.66599893797</v>
      </c>
    </row>
    <row r="36" spans="1:14" ht="11.25">
      <c r="A36" s="2" t="s">
        <v>36</v>
      </c>
      <c r="B36" s="3">
        <v>201214818</v>
      </c>
      <c r="C36" s="3">
        <v>0</v>
      </c>
      <c r="D36" s="3">
        <v>42863000</v>
      </c>
      <c r="E36" s="3">
        <f t="shared" si="6"/>
        <v>158351818</v>
      </c>
      <c r="F36" s="3">
        <v>36662</v>
      </c>
      <c r="G36" s="3">
        <v>36662</v>
      </c>
      <c r="H36" s="17">
        <v>1.0063350616507138</v>
      </c>
      <c r="I36" s="17">
        <v>1.0019580500979026</v>
      </c>
      <c r="J36" s="33">
        <f t="shared" si="5"/>
        <v>0.9396781355591226</v>
      </c>
      <c r="K36" s="7">
        <f t="shared" si="7"/>
        <v>36431.206063577374</v>
      </c>
      <c r="L36" s="7">
        <f t="shared" si="8"/>
        <v>36590.35425327209</v>
      </c>
      <c r="M36" s="6">
        <f t="shared" si="9"/>
        <v>39015.48691263904</v>
      </c>
      <c r="N36" s="7">
        <f t="shared" si="10"/>
        <v>38694.11233898612</v>
      </c>
    </row>
    <row r="37" spans="1:14" ht="11.25">
      <c r="A37" s="2" t="s">
        <v>37</v>
      </c>
      <c r="B37" s="3">
        <v>2001257229</v>
      </c>
      <c r="C37" s="3">
        <v>125902355</v>
      </c>
      <c r="D37" s="3">
        <v>320240531</v>
      </c>
      <c r="E37" s="3">
        <f t="shared" si="6"/>
        <v>1806919053</v>
      </c>
      <c r="F37" s="3">
        <v>380509</v>
      </c>
      <c r="G37" s="3">
        <v>380510</v>
      </c>
      <c r="H37" s="17">
        <v>1.0880448162423062</v>
      </c>
      <c r="I37" s="17">
        <v>1.0090460504523027</v>
      </c>
      <c r="J37" s="33">
        <f t="shared" si="5"/>
        <v>0.9396781355591226</v>
      </c>
      <c r="K37" s="7">
        <f t="shared" si="7"/>
        <v>349719.0504653449</v>
      </c>
      <c r="L37" s="7">
        <f t="shared" si="8"/>
        <v>377098.7457207104</v>
      </c>
      <c r="M37" s="6">
        <f t="shared" si="9"/>
        <v>404936.5262432022</v>
      </c>
      <c r="N37" s="7">
        <f t="shared" si="10"/>
        <v>368832.4996476684</v>
      </c>
    </row>
    <row r="38" spans="1:14" ht="11.25">
      <c r="A38" s="2" t="s">
        <v>38</v>
      </c>
      <c r="B38" s="3">
        <v>782118996</v>
      </c>
      <c r="C38" s="3">
        <v>30685658</v>
      </c>
      <c r="D38" s="3">
        <v>147870482</v>
      </c>
      <c r="E38" s="3">
        <f t="shared" si="6"/>
        <v>664934172</v>
      </c>
      <c r="F38" s="3">
        <v>136424</v>
      </c>
      <c r="G38" s="3">
        <v>136424</v>
      </c>
      <c r="H38" s="17">
        <v>1.027922203112951</v>
      </c>
      <c r="I38" s="17">
        <v>0.8864304443215222</v>
      </c>
      <c r="J38" s="33">
        <f t="shared" si="5"/>
        <v>0.9396781355591226</v>
      </c>
      <c r="K38" s="7">
        <f t="shared" si="7"/>
        <v>132718.215042787</v>
      </c>
      <c r="L38" s="7">
        <f t="shared" si="8"/>
        <v>153902.65629292498</v>
      </c>
      <c r="M38" s="6">
        <f t="shared" si="9"/>
        <v>145181.62638617284</v>
      </c>
      <c r="N38" s="7">
        <f t="shared" si="10"/>
        <v>159333.3718609531</v>
      </c>
    </row>
    <row r="39" spans="1:14" ht="11.25">
      <c r="A39" s="2" t="s">
        <v>39</v>
      </c>
      <c r="B39" s="3">
        <v>537588165</v>
      </c>
      <c r="C39" s="3">
        <v>105126383</v>
      </c>
      <c r="D39" s="3">
        <v>102207771</v>
      </c>
      <c r="E39" s="3">
        <f t="shared" si="6"/>
        <v>540506777</v>
      </c>
      <c r="F39" s="3">
        <v>127059</v>
      </c>
      <c r="G39" s="3">
        <v>127059</v>
      </c>
      <c r="H39" s="17">
        <v>1.0379912823750188</v>
      </c>
      <c r="I39" s="17">
        <v>1.0203940510197025</v>
      </c>
      <c r="J39" s="33">
        <f t="shared" si="5"/>
        <v>0.9396781355591226</v>
      </c>
      <c r="K39" s="7">
        <f t="shared" si="7"/>
        <v>122408.54249688631</v>
      </c>
      <c r="L39" s="7">
        <f t="shared" si="8"/>
        <v>124519.54210535344</v>
      </c>
      <c r="M39" s="6">
        <f t="shared" si="9"/>
        <v>135215.44791972626</v>
      </c>
      <c r="N39" s="7">
        <f t="shared" si="10"/>
        <v>127662.89454051969</v>
      </c>
    </row>
    <row r="40" spans="1:14" ht="11.25">
      <c r="A40" s="2" t="s">
        <v>40</v>
      </c>
      <c r="B40" s="3">
        <v>1788417000</v>
      </c>
      <c r="C40" s="3">
        <v>102361000</v>
      </c>
      <c r="D40" s="3">
        <v>89548000</v>
      </c>
      <c r="E40" s="3">
        <f t="shared" si="6"/>
        <v>1801230000</v>
      </c>
      <c r="F40" s="3">
        <v>326675</v>
      </c>
      <c r="G40" s="3">
        <v>326675</v>
      </c>
      <c r="H40" s="17">
        <v>1.0364141306580597</v>
      </c>
      <c r="I40" s="17">
        <v>1.0677920533896028</v>
      </c>
      <c r="J40" s="33">
        <f t="shared" si="5"/>
        <v>0.9396781355591226</v>
      </c>
      <c r="K40" s="7">
        <f t="shared" si="7"/>
        <v>315197.3620743489</v>
      </c>
      <c r="L40" s="7">
        <f t="shared" si="8"/>
        <v>305935.03572442004</v>
      </c>
      <c r="M40" s="6">
        <f t="shared" si="9"/>
        <v>347645.63273106643</v>
      </c>
      <c r="N40" s="7">
        <f t="shared" si="10"/>
        <v>314135.3189710487</v>
      </c>
    </row>
    <row r="41" spans="1:14" ht="11.25">
      <c r="A41" s="2" t="s">
        <v>41</v>
      </c>
      <c r="B41" s="3">
        <v>176987833</v>
      </c>
      <c r="C41" s="3">
        <v>0</v>
      </c>
      <c r="D41" s="3">
        <v>0</v>
      </c>
      <c r="E41" s="3">
        <f t="shared" si="6"/>
        <v>176987833</v>
      </c>
      <c r="F41" s="3">
        <v>28117</v>
      </c>
      <c r="G41" s="3">
        <v>28117</v>
      </c>
      <c r="H41" s="17">
        <v>1.0897687118538013</v>
      </c>
      <c r="I41" s="17">
        <v>1.149028057451403</v>
      </c>
      <c r="J41" s="33">
        <f t="shared" si="5"/>
        <v>0.9396781355591226</v>
      </c>
      <c r="K41" s="7">
        <f t="shared" si="7"/>
        <v>25800.887559131956</v>
      </c>
      <c r="L41" s="7">
        <f t="shared" si="8"/>
        <v>24470.246672970545</v>
      </c>
      <c r="M41" s="6">
        <f t="shared" si="9"/>
        <v>29921.947671231024</v>
      </c>
      <c r="N41" s="7">
        <f t="shared" si="10"/>
        <v>23895.98245283037</v>
      </c>
    </row>
    <row r="42" spans="1:14" ht="11.25">
      <c r="A42" s="2" t="s">
        <v>42</v>
      </c>
      <c r="B42" s="3">
        <v>901062241</v>
      </c>
      <c r="C42" s="3">
        <v>45926381</v>
      </c>
      <c r="D42" s="3">
        <v>184900052</v>
      </c>
      <c r="E42" s="3">
        <f t="shared" si="6"/>
        <v>762088570</v>
      </c>
      <c r="F42" s="3">
        <v>141477</v>
      </c>
      <c r="G42" s="3">
        <v>145993</v>
      </c>
      <c r="H42" s="17">
        <v>1.0077495888300732</v>
      </c>
      <c r="I42" s="17">
        <v>0.9152467457623373</v>
      </c>
      <c r="J42" s="33">
        <f t="shared" si="5"/>
        <v>0.9396781355591226</v>
      </c>
      <c r="K42" s="7">
        <f t="shared" si="7"/>
        <v>144870.31462795005</v>
      </c>
      <c r="L42" s="7">
        <f t="shared" si="8"/>
        <v>159512.17600713557</v>
      </c>
      <c r="M42" s="6">
        <f t="shared" si="9"/>
        <v>155364.90046470216</v>
      </c>
      <c r="N42" s="7">
        <f t="shared" si="10"/>
        <v>168446.53744263173</v>
      </c>
    </row>
    <row r="43" spans="1:14" ht="11.25">
      <c r="A43" s="2" t="s">
        <v>43</v>
      </c>
      <c r="B43" s="3">
        <v>163311963</v>
      </c>
      <c r="C43" s="3">
        <v>0</v>
      </c>
      <c r="D43" s="3">
        <v>33217045</v>
      </c>
      <c r="E43" s="3">
        <f t="shared" si="6"/>
        <v>130094918</v>
      </c>
      <c r="F43" s="3">
        <v>28523</v>
      </c>
      <c r="G43" s="3">
        <v>28523</v>
      </c>
      <c r="H43" s="17">
        <v>0.9935950427760356</v>
      </c>
      <c r="I43" s="17">
        <v>1.0068180503409025</v>
      </c>
      <c r="J43" s="33">
        <f t="shared" si="5"/>
        <v>0.9396781355591226</v>
      </c>
      <c r="K43" s="7">
        <f t="shared" si="7"/>
        <v>28706.86625036767</v>
      </c>
      <c r="L43" s="7">
        <f t="shared" si="8"/>
        <v>28329.845685963104</v>
      </c>
      <c r="M43" s="6">
        <f t="shared" si="9"/>
        <v>30354.010507042804</v>
      </c>
      <c r="N43" s="7">
        <f t="shared" si="10"/>
        <v>30342.801154254455</v>
      </c>
    </row>
    <row r="44" spans="1:14" ht="11.25">
      <c r="A44" s="2" t="s">
        <v>44</v>
      </c>
      <c r="B44" s="3">
        <v>1285504600</v>
      </c>
      <c r="C44" s="3">
        <v>0</v>
      </c>
      <c r="D44" s="3">
        <v>224594200</v>
      </c>
      <c r="E44" s="3">
        <f t="shared" si="6"/>
        <v>1060910400</v>
      </c>
      <c r="F44" s="3">
        <v>169394</v>
      </c>
      <c r="G44" s="3">
        <v>169394</v>
      </c>
      <c r="H44" s="17">
        <v>1.05010095099184</v>
      </c>
      <c r="I44" s="17">
        <v>0.9134164456708223</v>
      </c>
      <c r="J44" s="33">
        <f t="shared" si="5"/>
        <v>0.9396781355591226</v>
      </c>
      <c r="K44" s="7">
        <f t="shared" si="7"/>
        <v>161312.1098881057</v>
      </c>
      <c r="L44" s="7">
        <f t="shared" si="8"/>
        <v>185451.0073722127</v>
      </c>
      <c r="M44" s="6">
        <f t="shared" si="9"/>
        <v>180268.10839778456</v>
      </c>
      <c r="N44" s="7">
        <f t="shared" si="10"/>
        <v>187939.9137339576</v>
      </c>
    </row>
    <row r="45" spans="1:14" ht="11.25">
      <c r="A45" s="2" t="s">
        <v>45</v>
      </c>
      <c r="B45" s="3">
        <v>5017399810</v>
      </c>
      <c r="C45" s="3">
        <v>795691768</v>
      </c>
      <c r="D45" s="3">
        <v>1437233785</v>
      </c>
      <c r="E45" s="3">
        <f t="shared" si="6"/>
        <v>4375857793</v>
      </c>
      <c r="F45" s="3">
        <v>812696</v>
      </c>
      <c r="G45" s="3">
        <v>812696</v>
      </c>
      <c r="H45" s="17">
        <v>0.9926896067842086</v>
      </c>
      <c r="I45" s="17">
        <v>0.8859041442952073</v>
      </c>
      <c r="J45" s="33">
        <f t="shared" si="5"/>
        <v>0.9396781355591226</v>
      </c>
      <c r="K45" s="7">
        <f t="shared" si="7"/>
        <v>818680.8791447983</v>
      </c>
      <c r="L45" s="7">
        <f t="shared" si="8"/>
        <v>917363.357236071</v>
      </c>
      <c r="M45" s="6">
        <f t="shared" si="9"/>
        <v>864866.3507706643</v>
      </c>
      <c r="N45" s="7">
        <f t="shared" si="10"/>
        <v>983442.091242264</v>
      </c>
    </row>
    <row r="46" spans="1:14" ht="11.25">
      <c r="A46" s="2" t="s">
        <v>46</v>
      </c>
      <c r="B46" s="3">
        <v>643500900</v>
      </c>
      <c r="C46" s="3">
        <v>0</v>
      </c>
      <c r="D46" s="3">
        <v>64409000</v>
      </c>
      <c r="E46" s="3">
        <f t="shared" si="6"/>
        <v>579091900</v>
      </c>
      <c r="F46" s="3">
        <v>107703</v>
      </c>
      <c r="G46" s="3">
        <v>107703</v>
      </c>
      <c r="H46" s="17">
        <v>1.073825125565158</v>
      </c>
      <c r="I46" s="17">
        <v>1.0075000503750025</v>
      </c>
      <c r="J46" s="33">
        <f t="shared" si="5"/>
        <v>0.9396781355591226</v>
      </c>
      <c r="K46" s="7">
        <f t="shared" si="7"/>
        <v>100298.45403674598</v>
      </c>
      <c r="L46" s="7">
        <f t="shared" si="8"/>
        <v>106901.23534972705</v>
      </c>
      <c r="M46" s="6">
        <f t="shared" si="9"/>
        <v>114616.90543210851</v>
      </c>
      <c r="N46" s="7">
        <f t="shared" si="10"/>
        <v>105942.45697146315</v>
      </c>
    </row>
    <row r="47" spans="1:14" ht="11.25">
      <c r="A47" s="2" t="s">
        <v>47</v>
      </c>
      <c r="B47" s="3">
        <v>68113461</v>
      </c>
      <c r="C47" s="3">
        <v>0</v>
      </c>
      <c r="D47" s="3">
        <v>13828073</v>
      </c>
      <c r="E47" s="3">
        <f t="shared" si="6"/>
        <v>54285388</v>
      </c>
      <c r="F47" s="3">
        <v>17984</v>
      </c>
      <c r="G47" s="3">
        <v>17984</v>
      </c>
      <c r="H47" s="17">
        <v>1.1810747050065213</v>
      </c>
      <c r="I47" s="17">
        <v>1.1216940560847029</v>
      </c>
      <c r="J47" s="33">
        <f t="shared" si="5"/>
        <v>0.9396781355591226</v>
      </c>
      <c r="K47" s="7">
        <f t="shared" si="7"/>
        <v>15226.809890827948</v>
      </c>
      <c r="L47" s="7">
        <f t="shared" si="8"/>
        <v>16032.892304674893</v>
      </c>
      <c r="M47" s="6">
        <f t="shared" si="9"/>
        <v>19138.46807694344</v>
      </c>
      <c r="N47" s="7">
        <f t="shared" si="10"/>
        <v>14446.258612426815</v>
      </c>
    </row>
    <row r="48" spans="1:14" ht="11.25">
      <c r="A48" s="2" t="s">
        <v>48</v>
      </c>
      <c r="B48" s="3">
        <v>1416857537</v>
      </c>
      <c r="C48" s="3">
        <v>13094000</v>
      </c>
      <c r="D48" s="3">
        <v>143091314</v>
      </c>
      <c r="E48" s="3">
        <f t="shared" si="6"/>
        <v>1286860223</v>
      </c>
      <c r="F48" s="3">
        <v>260813</v>
      </c>
      <c r="G48" s="3">
        <v>260813</v>
      </c>
      <c r="H48" s="17">
        <v>1.0617398201576982</v>
      </c>
      <c r="I48" s="17">
        <v>0.9624777481238874</v>
      </c>
      <c r="J48" s="33">
        <f t="shared" si="5"/>
        <v>0.9396781355591226</v>
      </c>
      <c r="K48" s="7">
        <f t="shared" si="7"/>
        <v>245646.81012082787</v>
      </c>
      <c r="L48" s="7">
        <f t="shared" si="8"/>
        <v>270980.81021446</v>
      </c>
      <c r="M48" s="6">
        <f t="shared" si="9"/>
        <v>277555.6758536393</v>
      </c>
      <c r="N48" s="7">
        <f t="shared" si="10"/>
        <v>271607.2193963858</v>
      </c>
    </row>
    <row r="49" spans="1:14" ht="11.25">
      <c r="A49" s="2" t="s">
        <v>49</v>
      </c>
      <c r="B49" s="3">
        <v>1379636000</v>
      </c>
      <c r="C49" s="3">
        <v>0</v>
      </c>
      <c r="D49" s="3">
        <v>124085000</v>
      </c>
      <c r="E49" s="3">
        <f t="shared" si="6"/>
        <v>1255551000</v>
      </c>
      <c r="F49" s="3">
        <v>213801</v>
      </c>
      <c r="G49" s="3">
        <v>213801</v>
      </c>
      <c r="H49" s="17">
        <v>0.9624443803325229</v>
      </c>
      <c r="I49" s="17">
        <v>1.0451570522578526</v>
      </c>
      <c r="J49" s="33">
        <f t="shared" si="5"/>
        <v>0.9396781355591226</v>
      </c>
      <c r="K49" s="7">
        <f t="shared" si="7"/>
        <v>222143.7460377005</v>
      </c>
      <c r="L49" s="7">
        <f t="shared" si="8"/>
        <v>204563.5146776513</v>
      </c>
      <c r="M49" s="6">
        <f t="shared" si="9"/>
        <v>227525.77921033057</v>
      </c>
      <c r="N49" s="7">
        <f t="shared" si="10"/>
        <v>226190.0069966572</v>
      </c>
    </row>
    <row r="50" spans="1:14" ht="11.25">
      <c r="A50" s="2" t="s">
        <v>50</v>
      </c>
      <c r="B50" s="3">
        <v>422096118</v>
      </c>
      <c r="C50" s="3">
        <v>0</v>
      </c>
      <c r="D50" s="3">
        <v>113634356</v>
      </c>
      <c r="E50" s="3">
        <f t="shared" si="6"/>
        <v>308461762</v>
      </c>
      <c r="F50" s="3">
        <v>70786</v>
      </c>
      <c r="G50" s="3">
        <v>70786</v>
      </c>
      <c r="H50" s="17">
        <v>1.0329786040615934</v>
      </c>
      <c r="I50" s="17">
        <v>0.8920099446004973</v>
      </c>
      <c r="J50" s="33">
        <f t="shared" si="5"/>
        <v>0.9396781355591226</v>
      </c>
      <c r="K50" s="7">
        <f t="shared" si="7"/>
        <v>68526.10472441038</v>
      </c>
      <c r="L50" s="7">
        <f t="shared" si="8"/>
        <v>79355.61753372916</v>
      </c>
      <c r="M50" s="6">
        <f t="shared" si="9"/>
        <v>75330.04900436602</v>
      </c>
      <c r="N50" s="7">
        <f t="shared" si="10"/>
        <v>81753.66435448665</v>
      </c>
    </row>
    <row r="51" spans="1:14" ht="11.25">
      <c r="A51" s="2" t="s">
        <v>51</v>
      </c>
      <c r="B51" s="3">
        <v>1074757091</v>
      </c>
      <c r="C51" s="3">
        <v>362726215</v>
      </c>
      <c r="D51" s="3">
        <v>149923075</v>
      </c>
      <c r="E51" s="3">
        <f t="shared" si="6"/>
        <v>1287560231</v>
      </c>
      <c r="F51" s="3">
        <v>210890</v>
      </c>
      <c r="G51" s="3">
        <v>212752</v>
      </c>
      <c r="H51" s="17">
        <v>1.0208947678980387</v>
      </c>
      <c r="I51" s="17">
        <v>1.0306860515343026</v>
      </c>
      <c r="J51" s="33">
        <f t="shared" si="5"/>
        <v>0.9396781355591226</v>
      </c>
      <c r="K51" s="7">
        <f t="shared" si="7"/>
        <v>208397.58091624238</v>
      </c>
      <c r="L51" s="7">
        <f t="shared" si="8"/>
        <v>206417.85118105804</v>
      </c>
      <c r="M51" s="6">
        <f t="shared" si="9"/>
        <v>226409.43951878732</v>
      </c>
      <c r="N51" s="7">
        <f t="shared" si="10"/>
        <v>215172.691777514</v>
      </c>
    </row>
    <row r="52" spans="1:14" ht="11.25">
      <c r="A52" s="2" t="s">
        <v>52</v>
      </c>
      <c r="B52" s="3">
        <v>273348771</v>
      </c>
      <c r="C52" s="3">
        <v>25241278</v>
      </c>
      <c r="D52" s="3">
        <v>21541943</v>
      </c>
      <c r="E52" s="3">
        <f t="shared" si="6"/>
        <v>277048106</v>
      </c>
      <c r="F52" s="3">
        <v>22426</v>
      </c>
      <c r="G52" s="3">
        <v>22426</v>
      </c>
      <c r="H52" s="17">
        <v>1.074029463050505</v>
      </c>
      <c r="I52" s="17">
        <v>0.9663952483197624</v>
      </c>
      <c r="J52" s="33">
        <f t="shared" si="5"/>
        <v>0.9396781355591226</v>
      </c>
      <c r="K52" s="7">
        <f t="shared" si="7"/>
        <v>20880.246558883686</v>
      </c>
      <c r="L52" s="7">
        <f t="shared" si="8"/>
        <v>23205.826020969474</v>
      </c>
      <c r="M52" s="6">
        <f t="shared" si="9"/>
        <v>23865.618610627982</v>
      </c>
      <c r="N52" s="7">
        <f t="shared" si="10"/>
        <v>22993.321664546405</v>
      </c>
    </row>
    <row r="53" spans="1:14" s="12" customFormat="1" ht="11.25">
      <c r="A53" s="10" t="s">
        <v>53</v>
      </c>
      <c r="B53" s="13">
        <v>61999442799</v>
      </c>
      <c r="C53" s="13">
        <v>6657376171</v>
      </c>
      <c r="D53" s="13">
        <v>9444366524</v>
      </c>
      <c r="E53" s="13">
        <f>SUM(E3:E52)</f>
        <v>59212452446</v>
      </c>
      <c r="F53" s="20">
        <v>10151079</v>
      </c>
      <c r="G53" s="13">
        <v>10156529</v>
      </c>
      <c r="H53" s="18">
        <v>1</v>
      </c>
      <c r="I53" s="18">
        <v>1</v>
      </c>
      <c r="J53" s="34">
        <v>0.9396781355591226</v>
      </c>
      <c r="K53" s="14">
        <f t="shared" si="7"/>
        <v>10156529</v>
      </c>
      <c r="L53" s="14">
        <f t="shared" si="8"/>
        <v>10156529</v>
      </c>
      <c r="M53" s="14">
        <f t="shared" si="9"/>
        <v>10808519.019075306</v>
      </c>
      <c r="N53" s="14">
        <f t="shared" si="10"/>
        <v>10808519.019075306</v>
      </c>
    </row>
    <row r="54" ht="7.5" customHeight="1"/>
    <row r="55" ht="11.25">
      <c r="A55" s="1" t="s">
        <v>79</v>
      </c>
    </row>
  </sheetData>
  <printOptions horizontalCentered="1" verticalCentered="1"/>
  <pageMargins left="0.5" right="0.5" top="0.5" bottom="0.27" header="0.5" footer="0.34"/>
  <pageSetup fitToHeight="1" fitToWidth="1" horizontalDpi="600" verticalDpi="600" orientation="landscape" scale="84" r:id="rId3"/>
  <headerFooter alignWithMargins="0">
    <oddFooter>&amp;LSHEEO SHEF data for higheredinfo.org&amp;C&amp;D&amp;RFiscal Year = &amp;A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N55"/>
  <sheetViews>
    <sheetView workbookViewId="0" topLeftCell="A1">
      <pane xSplit="1" ySplit="2" topLeftCell="B3" activePane="bottomRight" state="frozen"/>
      <selection pane="topLeft" activeCell="J57" sqref="J57"/>
      <selection pane="topRight" activeCell="J57" sqref="J57"/>
      <selection pane="bottomLeft" activeCell="J57" sqref="J57"/>
      <selection pane="bottomRight" activeCell="A1" sqref="A1"/>
    </sheetView>
  </sheetViews>
  <sheetFormatPr defaultColWidth="9.140625" defaultRowHeight="12.75"/>
  <cols>
    <col min="1" max="1" width="15.57421875" style="1" bestFit="1" customWidth="1"/>
    <col min="2" max="2" width="16.57421875" style="4" customWidth="1"/>
    <col min="3" max="3" width="15.8515625" style="4" customWidth="1"/>
    <col min="4" max="4" width="12.8515625" style="4" bestFit="1" customWidth="1"/>
    <col min="5" max="5" width="15.00390625" style="4" bestFit="1" customWidth="1"/>
    <col min="6" max="6" width="10.7109375" style="4" bestFit="1" customWidth="1"/>
    <col min="7" max="7" width="14.7109375" style="4" bestFit="1" customWidth="1"/>
    <col min="8" max="8" width="4.8515625" style="19" bestFit="1" customWidth="1"/>
    <col min="9" max="9" width="5.57421875" style="19" bestFit="1" customWidth="1"/>
    <col min="10" max="10" width="5.7109375" style="35" bestFit="1" customWidth="1"/>
    <col min="11" max="16384" width="9.140625" style="1" customWidth="1"/>
  </cols>
  <sheetData>
    <row r="1" spans="1:10" s="24" customFormat="1" ht="12.75">
      <c r="A1" s="21" t="s">
        <v>80</v>
      </c>
      <c r="B1" s="21"/>
      <c r="C1" s="21"/>
      <c r="D1" s="22"/>
      <c r="E1" s="22"/>
      <c r="F1" s="22"/>
      <c r="G1" s="22"/>
      <c r="H1" s="23"/>
      <c r="I1" s="23"/>
      <c r="J1" s="31"/>
    </row>
    <row r="2" spans="1:14" s="5" customFormat="1" ht="45">
      <c r="A2" s="15" t="s">
        <v>60</v>
      </c>
      <c r="B2" s="9" t="s">
        <v>55</v>
      </c>
      <c r="C2" s="9" t="s">
        <v>56</v>
      </c>
      <c r="D2" s="9" t="s">
        <v>57</v>
      </c>
      <c r="E2" s="9" t="s">
        <v>62</v>
      </c>
      <c r="F2" s="27" t="s">
        <v>54</v>
      </c>
      <c r="G2" s="27" t="s">
        <v>63</v>
      </c>
      <c r="H2" s="28" t="s">
        <v>1</v>
      </c>
      <c r="I2" s="28" t="s">
        <v>2</v>
      </c>
      <c r="J2" s="32" t="s">
        <v>0</v>
      </c>
      <c r="K2" s="29" t="s">
        <v>58</v>
      </c>
      <c r="L2" s="29" t="s">
        <v>59</v>
      </c>
      <c r="M2" s="30" t="s">
        <v>83</v>
      </c>
      <c r="N2" s="29" t="s">
        <v>61</v>
      </c>
    </row>
    <row r="3" spans="1:14" ht="11.25">
      <c r="A3" s="2" t="s">
        <v>3</v>
      </c>
      <c r="B3" s="3">
        <v>1383826601</v>
      </c>
      <c r="C3" s="3">
        <v>582891</v>
      </c>
      <c r="D3" s="3">
        <v>367564116</v>
      </c>
      <c r="E3" s="3">
        <f aca="true" t="shared" si="0" ref="E3:E34">B3+C3-D3</f>
        <v>1016845376</v>
      </c>
      <c r="F3" s="3">
        <v>180985</v>
      </c>
      <c r="G3" s="3">
        <f aca="true" t="shared" si="1" ref="G3:G34">E3/F3</f>
        <v>5618.395867060806</v>
      </c>
      <c r="H3" s="17">
        <v>1.0499005152292065</v>
      </c>
      <c r="I3" s="17">
        <v>0.9018374450918722</v>
      </c>
      <c r="J3" s="33">
        <v>0.9677421153726752</v>
      </c>
      <c r="K3" s="7">
        <f aca="true" t="shared" si="2" ref="K3:K34">G3/H3</f>
        <v>5351.3602341972755</v>
      </c>
      <c r="L3" s="7">
        <f aca="true" t="shared" si="3" ref="L3:L34">G3/I3</f>
        <v>6229.942987661649</v>
      </c>
      <c r="M3" s="6">
        <f aca="true" t="shared" si="4" ref="M3:M34">G3/J3</f>
        <v>5805.674650107767</v>
      </c>
      <c r="N3" s="7">
        <f aca="true" t="shared" si="5" ref="N3:N34">((G3/J3)/H3)/I3</f>
        <v>6131.634820520592</v>
      </c>
    </row>
    <row r="4" spans="1:14" ht="11.25">
      <c r="A4" s="2" t="s">
        <v>4</v>
      </c>
      <c r="B4" s="3">
        <v>252051700</v>
      </c>
      <c r="C4" s="3">
        <v>805794</v>
      </c>
      <c r="D4" s="3">
        <v>24761737</v>
      </c>
      <c r="E4" s="3">
        <f t="shared" si="0"/>
        <v>228095757</v>
      </c>
      <c r="F4" s="3">
        <v>18785</v>
      </c>
      <c r="G4" s="3">
        <f t="shared" si="1"/>
        <v>12142.441149853606</v>
      </c>
      <c r="H4" s="17">
        <v>0.9847442134687839</v>
      </c>
      <c r="I4" s="17">
        <v>1.218045060902253</v>
      </c>
      <c r="J4" s="33">
        <v>0.9677421153726752</v>
      </c>
      <c r="K4" s="7">
        <f t="shared" si="2"/>
        <v>12330.553440960653</v>
      </c>
      <c r="L4" s="7">
        <f t="shared" si="3"/>
        <v>9968.79470194578</v>
      </c>
      <c r="M4" s="6">
        <f t="shared" si="4"/>
        <v>12547.186855847005</v>
      </c>
      <c r="N4" s="7">
        <f t="shared" si="5"/>
        <v>10460.67171857058</v>
      </c>
    </row>
    <row r="5" spans="1:14" ht="11.25">
      <c r="A5" s="2" t="s">
        <v>5</v>
      </c>
      <c r="B5" s="3">
        <v>1066609400</v>
      </c>
      <c r="C5" s="3">
        <v>535276800</v>
      </c>
      <c r="D5" s="3">
        <v>207933900</v>
      </c>
      <c r="E5" s="3">
        <f t="shared" si="0"/>
        <v>1393952300</v>
      </c>
      <c r="F5" s="3">
        <v>219454</v>
      </c>
      <c r="G5" s="3">
        <f t="shared" si="1"/>
        <v>6351.911106655609</v>
      </c>
      <c r="H5" s="17">
        <v>1.0465329428964658</v>
      </c>
      <c r="I5" s="17">
        <v>0.9644807482240374</v>
      </c>
      <c r="J5" s="33">
        <v>0.9677421153726752</v>
      </c>
      <c r="K5" s="7">
        <f t="shared" si="2"/>
        <v>6069.48032526866</v>
      </c>
      <c r="L5" s="7">
        <f t="shared" si="3"/>
        <v>6585.83503958146</v>
      </c>
      <c r="M5" s="6">
        <f t="shared" si="4"/>
        <v>6563.640256794552</v>
      </c>
      <c r="N5" s="7">
        <f t="shared" si="5"/>
        <v>6502.768647094683</v>
      </c>
    </row>
    <row r="6" spans="1:14" ht="11.25">
      <c r="A6" s="2" t="s">
        <v>6</v>
      </c>
      <c r="B6" s="3">
        <v>752020512</v>
      </c>
      <c r="C6" s="3">
        <v>16272339</v>
      </c>
      <c r="D6" s="3">
        <v>170509281</v>
      </c>
      <c r="E6" s="3">
        <f t="shared" si="0"/>
        <v>597783570</v>
      </c>
      <c r="F6" s="3">
        <v>101344</v>
      </c>
      <c r="G6" s="3">
        <f t="shared" si="1"/>
        <v>5898.559066150931</v>
      </c>
      <c r="H6" s="17">
        <v>0.9534004620830318</v>
      </c>
      <c r="I6" s="17">
        <v>0.8870616443530822</v>
      </c>
      <c r="J6" s="33">
        <v>0.9677421153726752</v>
      </c>
      <c r="K6" s="7">
        <f t="shared" si="2"/>
        <v>6186.864073113094</v>
      </c>
      <c r="L6" s="7">
        <f t="shared" si="3"/>
        <v>6649.54809364195</v>
      </c>
      <c r="M6" s="6">
        <f t="shared" si="4"/>
        <v>6095.176568686804</v>
      </c>
      <c r="N6" s="7">
        <f t="shared" si="5"/>
        <v>7207.043307381516</v>
      </c>
    </row>
    <row r="7" spans="1:14" ht="11.25">
      <c r="A7" s="2" t="s">
        <v>7</v>
      </c>
      <c r="B7" s="3">
        <v>10109512554</v>
      </c>
      <c r="C7" s="3">
        <v>1817879000</v>
      </c>
      <c r="D7" s="3">
        <v>980229000</v>
      </c>
      <c r="E7" s="3">
        <f t="shared" si="0"/>
        <v>10947162554</v>
      </c>
      <c r="F7" s="3">
        <v>1662105</v>
      </c>
      <c r="G7" s="3">
        <f t="shared" si="1"/>
        <v>6586.324302014614</v>
      </c>
      <c r="H7" s="17">
        <v>0.9069558245844432</v>
      </c>
      <c r="I7" s="17">
        <v>1.0897850544892527</v>
      </c>
      <c r="J7" s="33">
        <v>0.9677421153726752</v>
      </c>
      <c r="K7" s="7">
        <f t="shared" si="2"/>
        <v>7262.0122430245065</v>
      </c>
      <c r="L7" s="7">
        <f t="shared" si="3"/>
        <v>6043.6911617414435</v>
      </c>
      <c r="M7" s="6">
        <f t="shared" si="4"/>
        <v>6805.867180305815</v>
      </c>
      <c r="N7" s="7">
        <f t="shared" si="5"/>
        <v>6885.833029167989</v>
      </c>
    </row>
    <row r="8" spans="1:14" ht="11.25">
      <c r="A8" s="2" t="s">
        <v>8</v>
      </c>
      <c r="B8" s="3">
        <v>577569128</v>
      </c>
      <c r="C8" s="3">
        <v>43308988</v>
      </c>
      <c r="D8" s="3">
        <v>86344566</v>
      </c>
      <c r="E8" s="3">
        <f t="shared" si="0"/>
        <v>534533550</v>
      </c>
      <c r="F8" s="3">
        <v>158876</v>
      </c>
      <c r="G8" s="3">
        <f t="shared" si="1"/>
        <v>3364.470089881417</v>
      </c>
      <c r="H8" s="17">
        <v>1.058192346804775</v>
      </c>
      <c r="I8" s="17">
        <v>1.0476140523807025</v>
      </c>
      <c r="J8" s="33">
        <v>0.9677421153726752</v>
      </c>
      <c r="K8" s="7">
        <f t="shared" si="2"/>
        <v>3179.450409030529</v>
      </c>
      <c r="L8" s="7">
        <f t="shared" si="3"/>
        <v>3211.5549445291044</v>
      </c>
      <c r="M8" s="6">
        <f t="shared" si="4"/>
        <v>3476.6184466259047</v>
      </c>
      <c r="N8" s="7">
        <f t="shared" si="5"/>
        <v>3136.108637673057</v>
      </c>
    </row>
    <row r="9" spans="1:14" ht="11.25">
      <c r="A9" s="2" t="s">
        <v>9</v>
      </c>
      <c r="B9" s="3">
        <v>813871350</v>
      </c>
      <c r="C9" s="3">
        <v>0</v>
      </c>
      <c r="D9" s="3">
        <v>114410450</v>
      </c>
      <c r="E9" s="3">
        <f t="shared" si="0"/>
        <v>699460900</v>
      </c>
      <c r="F9" s="3">
        <v>73608</v>
      </c>
      <c r="G9" s="3">
        <f t="shared" si="1"/>
        <v>9502.511955222259</v>
      </c>
      <c r="H9" s="17">
        <v>1.021459504763611</v>
      </c>
      <c r="I9" s="17">
        <v>1.201853060092653</v>
      </c>
      <c r="J9" s="33">
        <v>0.9677421153726752</v>
      </c>
      <c r="K9" s="7">
        <f t="shared" si="2"/>
        <v>9302.87682566658</v>
      </c>
      <c r="L9" s="7">
        <f t="shared" si="3"/>
        <v>7906.550534962813</v>
      </c>
      <c r="M9" s="6">
        <f t="shared" si="4"/>
        <v>9819.260528475465</v>
      </c>
      <c r="N9" s="7">
        <f t="shared" si="5"/>
        <v>7998.457758393813</v>
      </c>
    </row>
    <row r="10" spans="1:14" ht="11.25">
      <c r="A10" s="2" t="s">
        <v>10</v>
      </c>
      <c r="B10" s="3">
        <v>216419000</v>
      </c>
      <c r="C10" s="3">
        <v>0</v>
      </c>
      <c r="D10" s="3">
        <v>9027600</v>
      </c>
      <c r="E10" s="3">
        <f t="shared" si="0"/>
        <v>207391400</v>
      </c>
      <c r="F10" s="3">
        <v>31269</v>
      </c>
      <c r="G10" s="3">
        <f t="shared" si="1"/>
        <v>6632.492244715213</v>
      </c>
      <c r="H10" s="17">
        <v>1.1867997523620497</v>
      </c>
      <c r="I10" s="17">
        <v>0.9931626496581325</v>
      </c>
      <c r="J10" s="33">
        <v>0.9677421153726752</v>
      </c>
      <c r="K10" s="7">
        <f t="shared" si="2"/>
        <v>5588.552096943714</v>
      </c>
      <c r="L10" s="7">
        <f t="shared" si="3"/>
        <v>6678.153117214241</v>
      </c>
      <c r="M10" s="6">
        <f t="shared" si="4"/>
        <v>6853.574045561772</v>
      </c>
      <c r="N10" s="7">
        <f t="shared" si="5"/>
        <v>5814.592499399455</v>
      </c>
    </row>
    <row r="11" spans="1:14" ht="11.25">
      <c r="A11" s="2" t="s">
        <v>11</v>
      </c>
      <c r="B11" s="3">
        <v>2953877751</v>
      </c>
      <c r="C11" s="3">
        <v>0</v>
      </c>
      <c r="D11" s="3">
        <v>305096092</v>
      </c>
      <c r="E11" s="3">
        <f t="shared" si="0"/>
        <v>2648781659</v>
      </c>
      <c r="F11" s="3">
        <v>507927</v>
      </c>
      <c r="G11" s="3">
        <f t="shared" si="1"/>
        <v>5214.886507313059</v>
      </c>
      <c r="H11" s="17">
        <v>1.024794492879996</v>
      </c>
      <c r="I11" s="17">
        <v>0.9211458460572923</v>
      </c>
      <c r="J11" s="33">
        <v>0.9677421153726752</v>
      </c>
      <c r="K11" s="7">
        <f t="shared" si="2"/>
        <v>5088.714414006639</v>
      </c>
      <c r="L11" s="7">
        <f t="shared" si="3"/>
        <v>5661.303831129376</v>
      </c>
      <c r="M11" s="6">
        <f t="shared" si="4"/>
        <v>5388.715055875004</v>
      </c>
      <c r="N11" s="7">
        <f t="shared" si="5"/>
        <v>5708.474149742054</v>
      </c>
    </row>
    <row r="12" spans="1:14" ht="11.25">
      <c r="A12" s="2" t="s">
        <v>12</v>
      </c>
      <c r="B12" s="3">
        <v>2577658282</v>
      </c>
      <c r="C12" s="3">
        <v>0</v>
      </c>
      <c r="D12" s="3">
        <v>287899185</v>
      </c>
      <c r="E12" s="3">
        <f t="shared" si="0"/>
        <v>2289759097</v>
      </c>
      <c r="F12" s="3">
        <v>292655</v>
      </c>
      <c r="G12" s="3">
        <f t="shared" si="1"/>
        <v>7824.090130016572</v>
      </c>
      <c r="H12" s="17">
        <v>0.9908638704974017</v>
      </c>
      <c r="I12" s="17">
        <v>0.9346124467306224</v>
      </c>
      <c r="J12" s="33">
        <v>0.9677421153726752</v>
      </c>
      <c r="K12" s="7">
        <f t="shared" si="2"/>
        <v>7896.231120112366</v>
      </c>
      <c r="L12" s="7">
        <f t="shared" si="3"/>
        <v>8371.480775144932</v>
      </c>
      <c r="M12" s="6">
        <f t="shared" si="4"/>
        <v>8084.891631489588</v>
      </c>
      <c r="N12" s="7">
        <f t="shared" si="5"/>
        <v>8730.2895825333</v>
      </c>
    </row>
    <row r="13" spans="1:14" ht="11.25">
      <c r="A13" s="2" t="s">
        <v>13</v>
      </c>
      <c r="B13" s="3">
        <v>502703000</v>
      </c>
      <c r="C13" s="3">
        <v>0</v>
      </c>
      <c r="D13" s="3">
        <v>76233617</v>
      </c>
      <c r="E13" s="3">
        <f t="shared" si="0"/>
        <v>426469383</v>
      </c>
      <c r="F13" s="3">
        <v>35337</v>
      </c>
      <c r="G13" s="3">
        <f t="shared" si="1"/>
        <v>12068.635792512097</v>
      </c>
      <c r="H13" s="17">
        <v>1.0924760754094376</v>
      </c>
      <c r="I13" s="17">
        <v>1.218045060902253</v>
      </c>
      <c r="J13" s="33">
        <v>0.9677421153726752</v>
      </c>
      <c r="K13" s="7">
        <f t="shared" si="2"/>
        <v>11047.048136032654</v>
      </c>
      <c r="L13" s="7">
        <f t="shared" si="3"/>
        <v>9908.201412164828</v>
      </c>
      <c r="M13" s="6">
        <f t="shared" si="4"/>
        <v>12470.92133410407</v>
      </c>
      <c r="N13" s="7">
        <f t="shared" si="5"/>
        <v>9371.805131342231</v>
      </c>
    </row>
    <row r="14" spans="1:14" ht="11.25">
      <c r="A14" s="2" t="s">
        <v>14</v>
      </c>
      <c r="B14" s="3">
        <v>352092961</v>
      </c>
      <c r="C14" s="3">
        <v>9500000</v>
      </c>
      <c r="D14" s="3">
        <v>37141000</v>
      </c>
      <c r="E14" s="3">
        <f t="shared" si="0"/>
        <v>324451961</v>
      </c>
      <c r="F14" s="3">
        <v>44619</v>
      </c>
      <c r="G14" s="3">
        <f t="shared" si="1"/>
        <v>7271.609874717049</v>
      </c>
      <c r="H14" s="17">
        <v>1.0519798785582368</v>
      </c>
      <c r="I14" s="17">
        <v>0.9565531478276574</v>
      </c>
      <c r="J14" s="33">
        <v>0.9677421153726752</v>
      </c>
      <c r="K14" s="7">
        <f t="shared" si="2"/>
        <v>6912.308897659679</v>
      </c>
      <c r="L14" s="7">
        <f t="shared" si="3"/>
        <v>7601.887977924649</v>
      </c>
      <c r="M14" s="6">
        <f t="shared" si="4"/>
        <v>7513.995473801168</v>
      </c>
      <c r="N14" s="7">
        <f t="shared" si="5"/>
        <v>7467.141666665064</v>
      </c>
    </row>
    <row r="15" spans="1:14" ht="11.25">
      <c r="A15" s="2" t="s">
        <v>15</v>
      </c>
      <c r="B15" s="3">
        <v>2386551874</v>
      </c>
      <c r="C15" s="3">
        <v>675104076</v>
      </c>
      <c r="D15" s="3">
        <v>488208351</v>
      </c>
      <c r="E15" s="3">
        <f t="shared" si="0"/>
        <v>2573447599</v>
      </c>
      <c r="F15" s="3">
        <v>387964</v>
      </c>
      <c r="G15" s="3">
        <f t="shared" si="1"/>
        <v>6633.212357332123</v>
      </c>
      <c r="H15" s="17">
        <v>0.9786641202636177</v>
      </c>
      <c r="I15" s="17">
        <v>1.0506000525300028</v>
      </c>
      <c r="J15" s="33">
        <v>0.9677421153726752</v>
      </c>
      <c r="K15" s="7">
        <f t="shared" si="2"/>
        <v>6777.823177522201</v>
      </c>
      <c r="L15" s="7">
        <f t="shared" si="3"/>
        <v>6313.736936675713</v>
      </c>
      <c r="M15" s="6">
        <f t="shared" si="4"/>
        <v>6854.31816179426</v>
      </c>
      <c r="N15" s="7">
        <f t="shared" si="5"/>
        <v>6666.427721961592</v>
      </c>
    </row>
    <row r="16" spans="1:14" ht="11.25">
      <c r="A16" s="2" t="s">
        <v>16</v>
      </c>
      <c r="B16" s="3">
        <v>1360896804</v>
      </c>
      <c r="C16" s="3">
        <v>0</v>
      </c>
      <c r="D16" s="3">
        <v>182045155</v>
      </c>
      <c r="E16" s="3">
        <f t="shared" si="0"/>
        <v>1178851649</v>
      </c>
      <c r="F16" s="3">
        <v>218721</v>
      </c>
      <c r="G16" s="3">
        <f t="shared" si="1"/>
        <v>5389.750636655831</v>
      </c>
      <c r="H16" s="17">
        <v>1.107810245473938</v>
      </c>
      <c r="I16" s="17">
        <v>1.0014020500701024</v>
      </c>
      <c r="J16" s="33">
        <v>0.9677421153726752</v>
      </c>
      <c r="K16" s="7">
        <f t="shared" si="2"/>
        <v>4865.229093769587</v>
      </c>
      <c r="L16" s="7">
        <f t="shared" si="3"/>
        <v>5382.204516436256</v>
      </c>
      <c r="M16" s="6">
        <f t="shared" si="4"/>
        <v>5569.407955941083</v>
      </c>
      <c r="N16" s="7">
        <f t="shared" si="5"/>
        <v>5020.363661152983</v>
      </c>
    </row>
    <row r="17" spans="1:14" ht="11.25">
      <c r="A17" s="2" t="s">
        <v>17</v>
      </c>
      <c r="B17" s="3">
        <v>729647110</v>
      </c>
      <c r="C17" s="3">
        <v>45680340</v>
      </c>
      <c r="D17" s="3">
        <v>122686872</v>
      </c>
      <c r="E17" s="3">
        <f t="shared" si="0"/>
        <v>652640578</v>
      </c>
      <c r="F17" s="3">
        <v>112341</v>
      </c>
      <c r="G17" s="3">
        <f t="shared" si="1"/>
        <v>5809.460286093234</v>
      </c>
      <c r="H17" s="17">
        <v>1.0551782116670279</v>
      </c>
      <c r="I17" s="17">
        <v>0.9947097497354874</v>
      </c>
      <c r="J17" s="33">
        <v>0.9677421153726752</v>
      </c>
      <c r="K17" s="7">
        <f t="shared" si="2"/>
        <v>5505.667404670092</v>
      </c>
      <c r="L17" s="7">
        <f t="shared" si="3"/>
        <v>5840.357237513839</v>
      </c>
      <c r="M17" s="6">
        <f t="shared" si="4"/>
        <v>6003.107846408053</v>
      </c>
      <c r="N17" s="7">
        <f t="shared" si="5"/>
        <v>5719.445894111238</v>
      </c>
    </row>
    <row r="18" spans="1:14" ht="11.25">
      <c r="A18" s="2" t="s">
        <v>18</v>
      </c>
      <c r="B18" s="3">
        <v>765633656</v>
      </c>
      <c r="C18" s="3">
        <v>165596398</v>
      </c>
      <c r="D18" s="3">
        <v>191944437</v>
      </c>
      <c r="E18" s="3">
        <f t="shared" si="0"/>
        <v>739285617</v>
      </c>
      <c r="F18" s="3">
        <v>127645</v>
      </c>
      <c r="G18" s="3">
        <f t="shared" si="1"/>
        <v>5791.73188922402</v>
      </c>
      <c r="H18" s="17">
        <v>1.0583814258276005</v>
      </c>
      <c r="I18" s="17">
        <v>0.9985979499298976</v>
      </c>
      <c r="J18" s="33">
        <v>0.9677421153726752</v>
      </c>
      <c r="K18" s="7">
        <f t="shared" si="2"/>
        <v>5472.253903827895</v>
      </c>
      <c r="L18" s="7">
        <f t="shared" si="3"/>
        <v>5799.863588374686</v>
      </c>
      <c r="M18" s="6">
        <f t="shared" si="4"/>
        <v>5984.788506381825</v>
      </c>
      <c r="N18" s="7">
        <f t="shared" si="5"/>
        <v>5662.600565691643</v>
      </c>
    </row>
    <row r="19" spans="1:14" ht="11.25">
      <c r="A19" s="2" t="s">
        <v>19</v>
      </c>
      <c r="B19" s="3">
        <v>1151584269</v>
      </c>
      <c r="C19" s="3">
        <v>0</v>
      </c>
      <c r="D19" s="3">
        <v>176897900</v>
      </c>
      <c r="E19" s="3">
        <f t="shared" si="0"/>
        <v>974686369</v>
      </c>
      <c r="F19" s="3">
        <v>144336</v>
      </c>
      <c r="G19" s="3">
        <f t="shared" si="1"/>
        <v>6752.898576931604</v>
      </c>
      <c r="H19" s="17">
        <v>1.0018880090658024</v>
      </c>
      <c r="I19" s="17">
        <v>0.9047941452397072</v>
      </c>
      <c r="J19" s="33">
        <v>0.9677421153726752</v>
      </c>
      <c r="K19" s="7">
        <f t="shared" si="2"/>
        <v>6740.173069072119</v>
      </c>
      <c r="L19" s="7">
        <f t="shared" si="3"/>
        <v>7463.464051419738</v>
      </c>
      <c r="M19" s="6">
        <f t="shared" si="4"/>
        <v>6977.99389905758</v>
      </c>
      <c r="N19" s="7">
        <f t="shared" si="5"/>
        <v>7697.711403959087</v>
      </c>
    </row>
    <row r="20" spans="1:14" ht="11.25">
      <c r="A20" s="2" t="s">
        <v>20</v>
      </c>
      <c r="B20" s="3">
        <v>1275793047</v>
      </c>
      <c r="C20" s="3">
        <v>0</v>
      </c>
      <c r="D20" s="3">
        <v>322416008</v>
      </c>
      <c r="E20" s="3">
        <f t="shared" si="0"/>
        <v>953377039</v>
      </c>
      <c r="F20" s="3">
        <v>166536</v>
      </c>
      <c r="G20" s="3">
        <f t="shared" si="1"/>
        <v>5724.750438343662</v>
      </c>
      <c r="H20" s="17">
        <v>1.042725821336759</v>
      </c>
      <c r="I20" s="17">
        <v>0.9012241450612073</v>
      </c>
      <c r="J20" s="33">
        <v>0.9677421153726752</v>
      </c>
      <c r="K20" s="7">
        <f t="shared" si="2"/>
        <v>5490.178070976143</v>
      </c>
      <c r="L20" s="7">
        <f t="shared" si="3"/>
        <v>6352.193812955224</v>
      </c>
      <c r="M20" s="6">
        <f t="shared" si="4"/>
        <v>5915.574353338001</v>
      </c>
      <c r="N20" s="7">
        <f t="shared" si="5"/>
        <v>6294.9744336131635</v>
      </c>
    </row>
    <row r="21" spans="1:14" ht="11.25">
      <c r="A21" s="2" t="s">
        <v>21</v>
      </c>
      <c r="B21" s="3">
        <v>241620033</v>
      </c>
      <c r="C21" s="3">
        <v>0</v>
      </c>
      <c r="D21" s="3">
        <v>26842310</v>
      </c>
      <c r="E21" s="3">
        <f t="shared" si="0"/>
        <v>214777723</v>
      </c>
      <c r="F21" s="3">
        <v>35235</v>
      </c>
      <c r="G21" s="3">
        <f t="shared" si="1"/>
        <v>6095.5789130126295</v>
      </c>
      <c r="H21" s="17">
        <v>1.015086281354284</v>
      </c>
      <c r="I21" s="17">
        <v>1.0906750545337527</v>
      </c>
      <c r="J21" s="33">
        <v>0.9677421153726752</v>
      </c>
      <c r="K21" s="7">
        <f t="shared" si="2"/>
        <v>6004.9860046184185</v>
      </c>
      <c r="L21" s="7">
        <f t="shared" si="3"/>
        <v>5588.812990335053</v>
      </c>
      <c r="M21" s="6">
        <f t="shared" si="4"/>
        <v>6298.76370593341</v>
      </c>
      <c r="N21" s="7">
        <f t="shared" si="5"/>
        <v>5689.275669718022</v>
      </c>
    </row>
    <row r="22" spans="1:14" ht="11.25">
      <c r="A22" s="2" t="s">
        <v>22</v>
      </c>
      <c r="B22" s="3">
        <v>1207602866</v>
      </c>
      <c r="C22" s="3">
        <v>253562568</v>
      </c>
      <c r="D22" s="3">
        <v>223252278</v>
      </c>
      <c r="E22" s="3">
        <f t="shared" si="0"/>
        <v>1237913156</v>
      </c>
      <c r="F22" s="3">
        <v>192614</v>
      </c>
      <c r="G22" s="3">
        <f t="shared" si="1"/>
        <v>6426.9116263615315</v>
      </c>
      <c r="H22" s="17">
        <v>0.9842961835077172</v>
      </c>
      <c r="I22" s="17">
        <v>0.9985896499294825</v>
      </c>
      <c r="J22" s="33">
        <v>0.9677421153726752</v>
      </c>
      <c r="K22" s="7">
        <f t="shared" si="2"/>
        <v>6529.448893582084</v>
      </c>
      <c r="L22" s="7">
        <f t="shared" si="3"/>
        <v>6435.988623370352</v>
      </c>
      <c r="M22" s="6">
        <f t="shared" si="4"/>
        <v>6641.140779417813</v>
      </c>
      <c r="N22" s="7">
        <f t="shared" si="5"/>
        <v>6756.625142596554</v>
      </c>
    </row>
    <row r="23" spans="1:14" ht="11.25">
      <c r="A23" s="2" t="s">
        <v>23</v>
      </c>
      <c r="B23" s="3">
        <v>1212495221</v>
      </c>
      <c r="C23" s="3">
        <v>0</v>
      </c>
      <c r="D23" s="3">
        <v>40773000</v>
      </c>
      <c r="E23" s="3">
        <f t="shared" si="0"/>
        <v>1171722221</v>
      </c>
      <c r="F23" s="3">
        <v>139949</v>
      </c>
      <c r="G23" s="3">
        <f t="shared" si="1"/>
        <v>8372.494415822906</v>
      </c>
      <c r="H23" s="17">
        <v>0.9683050337688816</v>
      </c>
      <c r="I23" s="17">
        <v>1.218045060902253</v>
      </c>
      <c r="J23" s="33">
        <v>0.9677421153726752</v>
      </c>
      <c r="K23" s="7">
        <f t="shared" si="2"/>
        <v>8646.546412379059</v>
      </c>
      <c r="L23" s="7">
        <f t="shared" si="3"/>
        <v>6873.714844031366</v>
      </c>
      <c r="M23" s="6">
        <f t="shared" si="4"/>
        <v>8651.575954817961</v>
      </c>
      <c r="N23" s="7">
        <f t="shared" si="5"/>
        <v>7335.330401214727</v>
      </c>
    </row>
    <row r="24" spans="1:14" ht="11.25">
      <c r="A24" s="2" t="s">
        <v>24</v>
      </c>
      <c r="B24" s="3">
        <v>1921351700</v>
      </c>
      <c r="C24" s="3">
        <v>509696400</v>
      </c>
      <c r="D24" s="3">
        <v>238078027</v>
      </c>
      <c r="E24" s="3">
        <f t="shared" si="0"/>
        <v>2192970073</v>
      </c>
      <c r="F24" s="3">
        <v>377675</v>
      </c>
      <c r="G24" s="3">
        <f t="shared" si="1"/>
        <v>5806.500491163037</v>
      </c>
      <c r="H24" s="17">
        <v>1.0591471868857036</v>
      </c>
      <c r="I24" s="17">
        <v>1.0273440513672025</v>
      </c>
      <c r="J24" s="33">
        <v>0.9677421153726752</v>
      </c>
      <c r="K24" s="7">
        <f t="shared" si="2"/>
        <v>5482.241338181108</v>
      </c>
      <c r="L24" s="7">
        <f t="shared" si="3"/>
        <v>5651.953192735844</v>
      </c>
      <c r="M24" s="6">
        <f t="shared" si="4"/>
        <v>6000.049392215371</v>
      </c>
      <c r="N24" s="7">
        <f t="shared" si="5"/>
        <v>5514.20106589003</v>
      </c>
    </row>
    <row r="25" spans="1:14" ht="11.25">
      <c r="A25" s="2" t="s">
        <v>25</v>
      </c>
      <c r="B25" s="3">
        <v>1309404000</v>
      </c>
      <c r="C25" s="3">
        <v>0</v>
      </c>
      <c r="D25" s="3">
        <v>193020000</v>
      </c>
      <c r="E25" s="3">
        <f t="shared" si="0"/>
        <v>1116384000</v>
      </c>
      <c r="F25" s="3">
        <v>189009</v>
      </c>
      <c r="G25" s="3">
        <f t="shared" si="1"/>
        <v>5906.51238829897</v>
      </c>
      <c r="H25" s="17">
        <v>0.9692807902795076</v>
      </c>
      <c r="I25" s="17">
        <v>1.0511790525589526</v>
      </c>
      <c r="J25" s="33">
        <v>0.9677421153726752</v>
      </c>
      <c r="K25" s="7">
        <f t="shared" si="2"/>
        <v>6093.706227888549</v>
      </c>
      <c r="L25" s="7">
        <f t="shared" si="3"/>
        <v>5618.94034505384</v>
      </c>
      <c r="M25" s="6">
        <f t="shared" si="4"/>
        <v>6103.395000045427</v>
      </c>
      <c r="N25" s="7">
        <f t="shared" si="5"/>
        <v>5990.253119107344</v>
      </c>
    </row>
    <row r="26" spans="1:14" ht="11.25">
      <c r="A26" s="2" t="s">
        <v>26</v>
      </c>
      <c r="B26" s="3">
        <v>766885331</v>
      </c>
      <c r="C26" s="3">
        <v>45232361</v>
      </c>
      <c r="D26" s="3">
        <v>217207220</v>
      </c>
      <c r="E26" s="3">
        <f t="shared" si="0"/>
        <v>594910472</v>
      </c>
      <c r="F26" s="3">
        <v>117731</v>
      </c>
      <c r="G26" s="3">
        <f t="shared" si="1"/>
        <v>5053.133601175561</v>
      </c>
      <c r="H26" s="17">
        <v>1.033289558919973</v>
      </c>
      <c r="I26" s="17">
        <v>0.8826593441329672</v>
      </c>
      <c r="J26" s="33">
        <v>0.9677421153726752</v>
      </c>
      <c r="K26" s="7">
        <f t="shared" si="2"/>
        <v>4890.336457533991</v>
      </c>
      <c r="L26" s="7">
        <f t="shared" si="3"/>
        <v>5724.896739340855</v>
      </c>
      <c r="M26" s="6">
        <f t="shared" si="4"/>
        <v>5221.570417269286</v>
      </c>
      <c r="N26" s="7">
        <f t="shared" si="5"/>
        <v>5725.13820539356</v>
      </c>
    </row>
    <row r="27" spans="1:14" ht="11.25">
      <c r="A27" s="2" t="s">
        <v>27</v>
      </c>
      <c r="B27" s="3">
        <v>907465632</v>
      </c>
      <c r="C27" s="3">
        <v>120469832</v>
      </c>
      <c r="D27" s="3">
        <v>30108802</v>
      </c>
      <c r="E27" s="3">
        <f t="shared" si="0"/>
        <v>997826662</v>
      </c>
      <c r="F27" s="3">
        <v>170681</v>
      </c>
      <c r="G27" s="3">
        <f t="shared" si="1"/>
        <v>5846.149612434893</v>
      </c>
      <c r="H27" s="17">
        <v>0.9717052031895088</v>
      </c>
      <c r="I27" s="17">
        <v>0.9973473498673675</v>
      </c>
      <c r="J27" s="33">
        <v>0.9677421153726752</v>
      </c>
      <c r="K27" s="7">
        <f t="shared" si="2"/>
        <v>6016.381916290651</v>
      </c>
      <c r="L27" s="7">
        <f t="shared" si="3"/>
        <v>5861.698648131311</v>
      </c>
      <c r="M27" s="6">
        <f t="shared" si="4"/>
        <v>6041.020143247104</v>
      </c>
      <c r="N27" s="7">
        <f t="shared" si="5"/>
        <v>6233.462018382778</v>
      </c>
    </row>
    <row r="28" spans="1:14" ht="11.25">
      <c r="A28" s="2" t="s">
        <v>28</v>
      </c>
      <c r="B28" s="3">
        <v>172767000</v>
      </c>
      <c r="C28" s="3">
        <v>3716663</v>
      </c>
      <c r="D28" s="3">
        <v>22123994</v>
      </c>
      <c r="E28" s="3">
        <f t="shared" si="0"/>
        <v>154359669</v>
      </c>
      <c r="F28" s="3">
        <v>35429</v>
      </c>
      <c r="G28" s="3">
        <f t="shared" si="1"/>
        <v>4356.873437014875</v>
      </c>
      <c r="H28" s="17">
        <v>1.030194485050917</v>
      </c>
      <c r="I28" s="17">
        <v>0.9510574475528724</v>
      </c>
      <c r="J28" s="33">
        <v>0.9677421153726752</v>
      </c>
      <c r="K28" s="7">
        <f t="shared" si="2"/>
        <v>4229.175655895244</v>
      </c>
      <c r="L28" s="7">
        <f t="shared" si="3"/>
        <v>4581.083349092498</v>
      </c>
      <c r="M28" s="6">
        <f t="shared" si="4"/>
        <v>4502.10171470842</v>
      </c>
      <c r="N28" s="7">
        <f t="shared" si="5"/>
        <v>4595.040369704058</v>
      </c>
    </row>
    <row r="29" spans="1:14" ht="11.25">
      <c r="A29" s="2" t="s">
        <v>29</v>
      </c>
      <c r="B29" s="3">
        <v>563020777</v>
      </c>
      <c r="C29" s="3">
        <v>77800376</v>
      </c>
      <c r="D29" s="3">
        <v>132526082</v>
      </c>
      <c r="E29" s="3">
        <f t="shared" si="0"/>
        <v>508295071</v>
      </c>
      <c r="F29" s="3">
        <v>72622</v>
      </c>
      <c r="G29" s="3">
        <f t="shared" si="1"/>
        <v>6999.188551678555</v>
      </c>
      <c r="H29" s="17">
        <v>1.0085305408780982</v>
      </c>
      <c r="I29" s="17">
        <v>1.0113060505653026</v>
      </c>
      <c r="J29" s="33">
        <v>0.9677421153726752</v>
      </c>
      <c r="K29" s="7">
        <f t="shared" si="2"/>
        <v>6939.986711343977</v>
      </c>
      <c r="L29" s="7">
        <f t="shared" si="3"/>
        <v>6920.940053474544</v>
      </c>
      <c r="M29" s="6">
        <f t="shared" si="4"/>
        <v>7232.493492321748</v>
      </c>
      <c r="N29" s="7">
        <f t="shared" si="5"/>
        <v>7091.145419996517</v>
      </c>
    </row>
    <row r="30" spans="1:14" ht="11.25">
      <c r="A30" s="2" t="s">
        <v>30</v>
      </c>
      <c r="B30" s="3">
        <v>603927386</v>
      </c>
      <c r="C30" s="3">
        <v>0</v>
      </c>
      <c r="D30" s="3">
        <v>60337001</v>
      </c>
      <c r="E30" s="3">
        <f t="shared" si="0"/>
        <v>543590385</v>
      </c>
      <c r="F30" s="3">
        <v>60948</v>
      </c>
      <c r="G30" s="3">
        <f t="shared" si="1"/>
        <v>8918.920801338847</v>
      </c>
      <c r="H30" s="17">
        <v>1.0159541521563673</v>
      </c>
      <c r="I30" s="17">
        <v>1.0141900507095025</v>
      </c>
      <c r="J30" s="33">
        <v>0.9677421153726752</v>
      </c>
      <c r="K30" s="7">
        <f t="shared" si="2"/>
        <v>8778.86150906357</v>
      </c>
      <c r="L30" s="7">
        <f t="shared" si="3"/>
        <v>8794.131627597202</v>
      </c>
      <c r="M30" s="6">
        <f t="shared" si="4"/>
        <v>9216.21644822618</v>
      </c>
      <c r="N30" s="7">
        <f t="shared" si="5"/>
        <v>8944.564712926962</v>
      </c>
    </row>
    <row r="31" spans="1:14" ht="11.25">
      <c r="A31" s="2" t="s">
        <v>31</v>
      </c>
      <c r="B31" s="3">
        <v>114217613</v>
      </c>
      <c r="C31" s="3">
        <v>0</v>
      </c>
      <c r="D31" s="3">
        <v>12939000</v>
      </c>
      <c r="E31" s="3">
        <f t="shared" si="0"/>
        <v>101278613</v>
      </c>
      <c r="F31" s="3">
        <v>31720</v>
      </c>
      <c r="G31" s="3">
        <f t="shared" si="1"/>
        <v>3192.8944829760403</v>
      </c>
      <c r="H31" s="17">
        <v>1.0895043277579621</v>
      </c>
      <c r="I31" s="17">
        <v>1.1519460575973028</v>
      </c>
      <c r="J31" s="33">
        <v>0.9677421153726752</v>
      </c>
      <c r="K31" s="7">
        <f t="shared" si="2"/>
        <v>2930.5936668893664</v>
      </c>
      <c r="L31" s="7">
        <f t="shared" si="3"/>
        <v>2771.739580962403</v>
      </c>
      <c r="M31" s="6">
        <f t="shared" si="4"/>
        <v>3299.323685780136</v>
      </c>
      <c r="N31" s="7">
        <f t="shared" si="5"/>
        <v>2628.837990779364</v>
      </c>
    </row>
    <row r="32" spans="1:14" ht="11.25">
      <c r="A32" s="2" t="s">
        <v>32</v>
      </c>
      <c r="B32" s="3">
        <v>1936332000</v>
      </c>
      <c r="C32" s="3">
        <v>197359000</v>
      </c>
      <c r="D32" s="3">
        <v>276027000</v>
      </c>
      <c r="E32" s="3">
        <f t="shared" si="0"/>
        <v>1857664000</v>
      </c>
      <c r="F32" s="3">
        <v>228080</v>
      </c>
      <c r="G32" s="3">
        <f t="shared" si="1"/>
        <v>8144.791301297791</v>
      </c>
      <c r="H32" s="17">
        <v>0.9300919467558912</v>
      </c>
      <c r="I32" s="17">
        <v>1.193493059674653</v>
      </c>
      <c r="J32" s="33">
        <v>0.9677421153726752</v>
      </c>
      <c r="K32" s="7">
        <f t="shared" si="2"/>
        <v>8756.974328942819</v>
      </c>
      <c r="L32" s="7">
        <f t="shared" si="3"/>
        <v>6824.3306781507945</v>
      </c>
      <c r="M32" s="6">
        <f t="shared" si="4"/>
        <v>8416.282780212838</v>
      </c>
      <c r="N32" s="7">
        <f t="shared" si="5"/>
        <v>7581.838635624094</v>
      </c>
    </row>
    <row r="33" spans="1:14" ht="11.25">
      <c r="A33" s="2" t="s">
        <v>33</v>
      </c>
      <c r="B33" s="3">
        <v>827783542</v>
      </c>
      <c r="C33" s="3">
        <v>65565600</v>
      </c>
      <c r="D33" s="3">
        <v>154267100</v>
      </c>
      <c r="E33" s="3">
        <f t="shared" si="0"/>
        <v>739082042</v>
      </c>
      <c r="F33" s="3">
        <v>79479</v>
      </c>
      <c r="G33" s="3">
        <f t="shared" si="1"/>
        <v>9299.085821411945</v>
      </c>
      <c r="H33" s="17">
        <v>1.0640286538280543</v>
      </c>
      <c r="I33" s="17">
        <v>0.9547774477388724</v>
      </c>
      <c r="J33" s="33">
        <v>0.9677421153726752</v>
      </c>
      <c r="K33" s="7">
        <f t="shared" si="2"/>
        <v>8739.506955904466</v>
      </c>
      <c r="L33" s="7">
        <f t="shared" si="3"/>
        <v>9739.532331261355</v>
      </c>
      <c r="M33" s="6">
        <f t="shared" si="4"/>
        <v>9609.053562612484</v>
      </c>
      <c r="N33" s="7">
        <f t="shared" si="5"/>
        <v>9458.562513312783</v>
      </c>
    </row>
    <row r="34" spans="1:14" ht="11.25">
      <c r="A34" s="2" t="s">
        <v>34</v>
      </c>
      <c r="B34" s="3">
        <v>3689344000</v>
      </c>
      <c r="C34" s="3">
        <v>596347100</v>
      </c>
      <c r="D34" s="3">
        <v>383125900</v>
      </c>
      <c r="E34" s="3">
        <f t="shared" si="0"/>
        <v>3902565200</v>
      </c>
      <c r="F34" s="3">
        <v>500182</v>
      </c>
      <c r="G34" s="3">
        <f t="shared" si="1"/>
        <v>7802.2903663066645</v>
      </c>
      <c r="H34" s="17">
        <v>0.9293295364838343</v>
      </c>
      <c r="I34" s="17">
        <v>1.1462010573100527</v>
      </c>
      <c r="J34" s="33">
        <v>0.9677421153726752</v>
      </c>
      <c r="K34" s="7">
        <f t="shared" si="2"/>
        <v>8395.612169852073</v>
      </c>
      <c r="L34" s="7">
        <f t="shared" si="3"/>
        <v>6807.087043365123</v>
      </c>
      <c r="M34" s="6">
        <f t="shared" si="4"/>
        <v>8062.365213176675</v>
      </c>
      <c r="N34" s="7">
        <f t="shared" si="5"/>
        <v>7568.885267448204</v>
      </c>
    </row>
    <row r="35" spans="1:14" ht="11.25">
      <c r="A35" s="2" t="s">
        <v>35</v>
      </c>
      <c r="B35" s="3">
        <v>2846505400</v>
      </c>
      <c r="C35" s="3">
        <v>157603307</v>
      </c>
      <c r="D35" s="3">
        <v>456863300</v>
      </c>
      <c r="E35" s="3">
        <f aca="true" t="shared" si="6" ref="E35:E52">B35+C35-D35</f>
        <v>2547245407</v>
      </c>
      <c r="F35" s="3">
        <v>338644</v>
      </c>
      <c r="G35" s="3">
        <f aca="true" t="shared" si="7" ref="G35:G53">E35/F35</f>
        <v>7521.897352381852</v>
      </c>
      <c r="H35" s="17">
        <v>0.9616383539854637</v>
      </c>
      <c r="I35" s="17">
        <v>0.9288949464447472</v>
      </c>
      <c r="J35" s="33">
        <v>0.9677421153726752</v>
      </c>
      <c r="K35" s="7">
        <f aca="true" t="shared" si="8" ref="K35:K53">G35/H35</f>
        <v>7821.9606374971545</v>
      </c>
      <c r="L35" s="7">
        <f aca="true" t="shared" si="9" ref="L35:L53">G35/I35</f>
        <v>8097.68357678246</v>
      </c>
      <c r="M35" s="6">
        <f aca="true" t="shared" si="10" ref="M35:M53">G35/J35</f>
        <v>7772.625819312604</v>
      </c>
      <c r="N35" s="7">
        <f aca="true" t="shared" si="11" ref="N35:N53">((G35/J35)/H35)/I35</f>
        <v>8701.405026726563</v>
      </c>
    </row>
    <row r="36" spans="1:14" ht="11.25">
      <c r="A36" s="2" t="s">
        <v>36</v>
      </c>
      <c r="B36" s="3">
        <v>214633720</v>
      </c>
      <c r="C36" s="3">
        <v>0</v>
      </c>
      <c r="D36" s="3">
        <v>46582000</v>
      </c>
      <c r="E36" s="3">
        <f t="shared" si="6"/>
        <v>168051720</v>
      </c>
      <c r="F36" s="3">
        <v>35887</v>
      </c>
      <c r="G36" s="3">
        <f t="shared" si="7"/>
        <v>4682.802128904617</v>
      </c>
      <c r="H36" s="17">
        <v>1.0063077058972516</v>
      </c>
      <c r="I36" s="17">
        <v>1.0019580500979026</v>
      </c>
      <c r="J36" s="33">
        <v>0.9677421153726752</v>
      </c>
      <c r="K36" s="7">
        <f t="shared" si="8"/>
        <v>4653.449537812396</v>
      </c>
      <c r="L36" s="7">
        <f t="shared" si="9"/>
        <v>4673.650886329078</v>
      </c>
      <c r="M36" s="6">
        <f t="shared" si="10"/>
        <v>4838.894633723036</v>
      </c>
      <c r="N36" s="7">
        <f t="shared" si="11"/>
        <v>4799.166619895884</v>
      </c>
    </row>
    <row r="37" spans="1:14" ht="11.25">
      <c r="A37" s="2" t="s">
        <v>37</v>
      </c>
      <c r="B37" s="3">
        <v>2045063205</v>
      </c>
      <c r="C37" s="3">
        <v>127725786</v>
      </c>
      <c r="D37" s="3">
        <v>316998133</v>
      </c>
      <c r="E37" s="3">
        <f t="shared" si="6"/>
        <v>1855790858</v>
      </c>
      <c r="F37" s="3">
        <v>380655</v>
      </c>
      <c r="G37" s="3">
        <f t="shared" si="7"/>
        <v>4875.256749550118</v>
      </c>
      <c r="H37" s="17">
        <v>1.0856622211950757</v>
      </c>
      <c r="I37" s="17">
        <v>1.0090460504523027</v>
      </c>
      <c r="J37" s="33">
        <v>0.9677421153726752</v>
      </c>
      <c r="K37" s="7">
        <f t="shared" si="8"/>
        <v>4490.5834009619775</v>
      </c>
      <c r="L37" s="7">
        <f t="shared" si="9"/>
        <v>4831.550301757581</v>
      </c>
      <c r="M37" s="6">
        <f t="shared" si="10"/>
        <v>5037.764371423133</v>
      </c>
      <c r="N37" s="7">
        <f t="shared" si="11"/>
        <v>4598.66886123839</v>
      </c>
    </row>
    <row r="38" spans="1:14" ht="11.25">
      <c r="A38" s="2" t="s">
        <v>38</v>
      </c>
      <c r="B38" s="3">
        <v>883730496</v>
      </c>
      <c r="C38" s="3">
        <v>31976830</v>
      </c>
      <c r="D38" s="3">
        <v>154876302</v>
      </c>
      <c r="E38" s="3">
        <f t="shared" si="6"/>
        <v>760831024</v>
      </c>
      <c r="F38" s="3">
        <v>134940</v>
      </c>
      <c r="G38" s="3">
        <f t="shared" si="7"/>
        <v>5638.2912701941605</v>
      </c>
      <c r="H38" s="17">
        <v>1.0244191665640636</v>
      </c>
      <c r="I38" s="17">
        <v>0.8864304443215222</v>
      </c>
      <c r="J38" s="33">
        <v>0.9677421153726752</v>
      </c>
      <c r="K38" s="7">
        <f t="shared" si="8"/>
        <v>5503.890842949746</v>
      </c>
      <c r="L38" s="7">
        <f t="shared" si="9"/>
        <v>6360.6697020765505</v>
      </c>
      <c r="M38" s="6">
        <f t="shared" si="10"/>
        <v>5826.233229524033</v>
      </c>
      <c r="N38" s="7">
        <f t="shared" si="11"/>
        <v>6416.017015533647</v>
      </c>
    </row>
    <row r="39" spans="1:14" ht="11.25">
      <c r="A39" s="2" t="s">
        <v>39</v>
      </c>
      <c r="B39" s="3">
        <v>549539464</v>
      </c>
      <c r="C39" s="3">
        <v>110751954</v>
      </c>
      <c r="D39" s="3">
        <v>95567344</v>
      </c>
      <c r="E39" s="3">
        <f t="shared" si="6"/>
        <v>564724074</v>
      </c>
      <c r="F39" s="3">
        <v>126443</v>
      </c>
      <c r="G39" s="3">
        <f t="shared" si="7"/>
        <v>4466.234382290834</v>
      </c>
      <c r="H39" s="17">
        <v>1.0421038811413839</v>
      </c>
      <c r="I39" s="17">
        <v>1.0203940510197025</v>
      </c>
      <c r="J39" s="33">
        <v>0.9677421153726752</v>
      </c>
      <c r="K39" s="7">
        <f t="shared" si="8"/>
        <v>4285.786151567833</v>
      </c>
      <c r="L39" s="7">
        <f t="shared" si="9"/>
        <v>4376.9702281463</v>
      </c>
      <c r="M39" s="6">
        <f t="shared" si="10"/>
        <v>4615.1080038207265</v>
      </c>
      <c r="N39" s="7">
        <f t="shared" si="11"/>
        <v>4340.131993428127</v>
      </c>
    </row>
    <row r="40" spans="1:14" ht="11.25">
      <c r="A40" s="2" t="s">
        <v>40</v>
      </c>
      <c r="B40" s="3">
        <v>1823642000</v>
      </c>
      <c r="C40" s="3">
        <v>100566000</v>
      </c>
      <c r="D40" s="3">
        <v>71972000</v>
      </c>
      <c r="E40" s="3">
        <f t="shared" si="6"/>
        <v>1852236000</v>
      </c>
      <c r="F40" s="3">
        <v>327235</v>
      </c>
      <c r="G40" s="3">
        <f t="shared" si="7"/>
        <v>5660.262502482925</v>
      </c>
      <c r="H40" s="17">
        <v>1.0370551603355374</v>
      </c>
      <c r="I40" s="17">
        <v>1.0677920533896028</v>
      </c>
      <c r="J40" s="33">
        <v>0.9677421153726752</v>
      </c>
      <c r="K40" s="7">
        <f t="shared" si="8"/>
        <v>5458.014885776719</v>
      </c>
      <c r="L40" s="7">
        <f t="shared" si="9"/>
        <v>5300.903377689474</v>
      </c>
      <c r="M40" s="6">
        <f t="shared" si="10"/>
        <v>5848.936832002161</v>
      </c>
      <c r="N40" s="7">
        <f t="shared" si="11"/>
        <v>5281.878291767501</v>
      </c>
    </row>
    <row r="41" spans="1:14" ht="11.25">
      <c r="A41" s="2" t="s">
        <v>41</v>
      </c>
      <c r="B41" s="3">
        <v>185472522</v>
      </c>
      <c r="C41" s="3">
        <v>0</v>
      </c>
      <c r="D41" s="3">
        <v>0</v>
      </c>
      <c r="E41" s="3">
        <f t="shared" si="6"/>
        <v>185472522</v>
      </c>
      <c r="F41" s="3">
        <v>28092</v>
      </c>
      <c r="G41" s="3">
        <f t="shared" si="7"/>
        <v>6602.325288338317</v>
      </c>
      <c r="H41" s="17">
        <v>1.0897414253916275</v>
      </c>
      <c r="I41" s="17">
        <v>1.149028057451403</v>
      </c>
      <c r="J41" s="33">
        <v>0.9677421153726752</v>
      </c>
      <c r="K41" s="7">
        <f t="shared" si="8"/>
        <v>6058.6164153258605</v>
      </c>
      <c r="L41" s="7">
        <f t="shared" si="9"/>
        <v>5746.008764122416</v>
      </c>
      <c r="M41" s="6">
        <f t="shared" si="10"/>
        <v>6822.401529766819</v>
      </c>
      <c r="N41" s="7">
        <f t="shared" si="11"/>
        <v>5448.578119124827</v>
      </c>
    </row>
    <row r="42" spans="1:14" ht="11.25">
      <c r="A42" s="2" t="s">
        <v>42</v>
      </c>
      <c r="B42" s="3">
        <v>951402027</v>
      </c>
      <c r="C42" s="3">
        <v>50253569</v>
      </c>
      <c r="D42" s="3">
        <v>197887331</v>
      </c>
      <c r="E42" s="3">
        <f t="shared" si="6"/>
        <v>803768265</v>
      </c>
      <c r="F42" s="3">
        <v>147479</v>
      </c>
      <c r="G42" s="3">
        <f t="shared" si="7"/>
        <v>5450.052312532632</v>
      </c>
      <c r="H42" s="17">
        <v>1.0097644776253714</v>
      </c>
      <c r="I42" s="17">
        <v>0.9152467457623373</v>
      </c>
      <c r="J42" s="33">
        <v>0.9677421153726752</v>
      </c>
      <c r="K42" s="7">
        <f t="shared" si="8"/>
        <v>5397.350009132163</v>
      </c>
      <c r="L42" s="7">
        <f t="shared" si="9"/>
        <v>5954.735526530733</v>
      </c>
      <c r="M42" s="6">
        <f t="shared" si="10"/>
        <v>5631.719676097624</v>
      </c>
      <c r="N42" s="7">
        <f t="shared" si="11"/>
        <v>6093.723539795952</v>
      </c>
    </row>
    <row r="43" spans="1:14" ht="11.25">
      <c r="A43" s="2" t="s">
        <v>43</v>
      </c>
      <c r="B43" s="3">
        <v>166790167</v>
      </c>
      <c r="C43" s="3">
        <v>0</v>
      </c>
      <c r="D43" s="3">
        <v>35174014</v>
      </c>
      <c r="E43" s="3">
        <f t="shared" si="6"/>
        <v>131616153</v>
      </c>
      <c r="F43" s="3">
        <v>29253</v>
      </c>
      <c r="G43" s="3">
        <f t="shared" si="7"/>
        <v>4499.236078350938</v>
      </c>
      <c r="H43" s="17">
        <v>0.9919109377552757</v>
      </c>
      <c r="I43" s="17">
        <v>1.0068180503409025</v>
      </c>
      <c r="J43" s="33">
        <v>0.9677421153726752</v>
      </c>
      <c r="K43" s="7">
        <f t="shared" si="8"/>
        <v>4535.927478058509</v>
      </c>
      <c r="L43" s="7">
        <f t="shared" si="9"/>
        <v>4468.767794565785</v>
      </c>
      <c r="M43" s="6">
        <f t="shared" si="10"/>
        <v>4649.2097500771615</v>
      </c>
      <c r="N43" s="7">
        <f t="shared" si="11"/>
        <v>4655.383549993854</v>
      </c>
    </row>
    <row r="44" spans="1:14" ht="11.25">
      <c r="A44" s="2" t="s">
        <v>44</v>
      </c>
      <c r="B44" s="3">
        <v>1295827400</v>
      </c>
      <c r="C44" s="3">
        <v>0</v>
      </c>
      <c r="D44" s="3">
        <v>234446200</v>
      </c>
      <c r="E44" s="3">
        <f t="shared" si="6"/>
        <v>1061381200</v>
      </c>
      <c r="F44" s="3">
        <v>170412</v>
      </c>
      <c r="G44" s="3">
        <f t="shared" si="7"/>
        <v>6228.32429641105</v>
      </c>
      <c r="H44" s="17">
        <v>1.051202067541642</v>
      </c>
      <c r="I44" s="17">
        <v>0.9134164456708223</v>
      </c>
      <c r="J44" s="33">
        <v>0.9677421153726752</v>
      </c>
      <c r="K44" s="7">
        <f t="shared" si="8"/>
        <v>5924.954381964553</v>
      </c>
      <c r="L44" s="7">
        <f t="shared" si="9"/>
        <v>6818.712675834194</v>
      </c>
      <c r="M44" s="6">
        <f t="shared" si="10"/>
        <v>6435.933909947215</v>
      </c>
      <c r="N44" s="7">
        <f t="shared" si="11"/>
        <v>6702.804347686608</v>
      </c>
    </row>
    <row r="45" spans="1:14" ht="11.25">
      <c r="A45" s="2" t="s">
        <v>45</v>
      </c>
      <c r="B45" s="3">
        <v>5570404871</v>
      </c>
      <c r="C45" s="3">
        <v>799666654</v>
      </c>
      <c r="D45" s="3">
        <v>1219011245</v>
      </c>
      <c r="E45" s="3">
        <f t="shared" si="6"/>
        <v>5151060280</v>
      </c>
      <c r="F45" s="3">
        <v>820788</v>
      </c>
      <c r="G45" s="3">
        <f t="shared" si="7"/>
        <v>6275.7499865982445</v>
      </c>
      <c r="H45" s="17">
        <v>0.9904404475385881</v>
      </c>
      <c r="I45" s="17">
        <v>0.8859041442952073</v>
      </c>
      <c r="J45" s="33">
        <v>0.9677421153726752</v>
      </c>
      <c r="K45" s="7">
        <f t="shared" si="8"/>
        <v>6336.322392925838</v>
      </c>
      <c r="L45" s="7">
        <f t="shared" si="9"/>
        <v>7084.005676021529</v>
      </c>
      <c r="M45" s="6">
        <f t="shared" si="10"/>
        <v>6484.940447364397</v>
      </c>
      <c r="N45" s="7">
        <f t="shared" si="11"/>
        <v>7390.790487245168</v>
      </c>
    </row>
    <row r="46" spans="1:14" ht="11.25">
      <c r="A46" s="2" t="s">
        <v>46</v>
      </c>
      <c r="B46" s="3">
        <v>686821000</v>
      </c>
      <c r="C46" s="3">
        <v>0</v>
      </c>
      <c r="D46" s="3">
        <v>66766800</v>
      </c>
      <c r="E46" s="3">
        <f t="shared" si="6"/>
        <v>620054200</v>
      </c>
      <c r="F46" s="3">
        <v>104349</v>
      </c>
      <c r="G46" s="3">
        <f t="shared" si="7"/>
        <v>5942.1192344919455</v>
      </c>
      <c r="H46" s="17">
        <v>1.077925035559238</v>
      </c>
      <c r="I46" s="17">
        <v>1.0075000503750025</v>
      </c>
      <c r="J46" s="33">
        <v>0.9677421153726752</v>
      </c>
      <c r="K46" s="7">
        <f t="shared" si="8"/>
        <v>5512.5533209358255</v>
      </c>
      <c r="L46" s="7">
        <f t="shared" si="9"/>
        <v>5897.884801375667</v>
      </c>
      <c r="M46" s="6">
        <f t="shared" si="10"/>
        <v>6140.188734272095</v>
      </c>
      <c r="N46" s="7">
        <f t="shared" si="11"/>
        <v>5653.899508314758</v>
      </c>
    </row>
    <row r="47" spans="1:14" ht="11.25">
      <c r="A47" s="2" t="s">
        <v>47</v>
      </c>
      <c r="B47" s="3">
        <v>71592982</v>
      </c>
      <c r="C47" s="3">
        <v>0</v>
      </c>
      <c r="D47" s="3">
        <v>14415401</v>
      </c>
      <c r="E47" s="3">
        <f t="shared" si="6"/>
        <v>57177581</v>
      </c>
      <c r="F47" s="3">
        <v>18868</v>
      </c>
      <c r="G47" s="3">
        <f t="shared" si="7"/>
        <v>3030.399671401314</v>
      </c>
      <c r="H47" s="17">
        <v>1.184624343037567</v>
      </c>
      <c r="I47" s="17">
        <v>1.1216940560847029</v>
      </c>
      <c r="J47" s="33">
        <v>0.9677421153726752</v>
      </c>
      <c r="K47" s="7">
        <f t="shared" si="8"/>
        <v>2558.110247532887</v>
      </c>
      <c r="L47" s="7">
        <f t="shared" si="9"/>
        <v>2701.6276452235015</v>
      </c>
      <c r="M47" s="6">
        <f t="shared" si="10"/>
        <v>3131.412411698456</v>
      </c>
      <c r="N47" s="7">
        <f t="shared" si="11"/>
        <v>2356.5963316050043</v>
      </c>
    </row>
    <row r="48" spans="1:14" ht="11.25">
      <c r="A48" s="2" t="s">
        <v>48</v>
      </c>
      <c r="B48" s="3">
        <v>1528045074</v>
      </c>
      <c r="C48" s="3">
        <v>13554145</v>
      </c>
      <c r="D48" s="3">
        <v>154256868</v>
      </c>
      <c r="E48" s="3">
        <f t="shared" si="6"/>
        <v>1387342351</v>
      </c>
      <c r="F48" s="3">
        <v>265615</v>
      </c>
      <c r="G48" s="3">
        <f t="shared" si="7"/>
        <v>5223.132545225232</v>
      </c>
      <c r="H48" s="17">
        <v>1.0620854537837212</v>
      </c>
      <c r="I48" s="17">
        <v>0.9624777481238874</v>
      </c>
      <c r="J48" s="33">
        <v>0.9677421153726752</v>
      </c>
      <c r="K48" s="7">
        <f t="shared" si="8"/>
        <v>4917.808192003399</v>
      </c>
      <c r="L48" s="7">
        <f t="shared" si="9"/>
        <v>5426.756676096085</v>
      </c>
      <c r="M48" s="6">
        <f t="shared" si="10"/>
        <v>5397.235960133673</v>
      </c>
      <c r="N48" s="7">
        <f t="shared" si="11"/>
        <v>5279.845894644085</v>
      </c>
    </row>
    <row r="49" spans="1:14" ht="11.25">
      <c r="A49" s="2" t="s">
        <v>49</v>
      </c>
      <c r="B49" s="3">
        <v>1504220000</v>
      </c>
      <c r="C49" s="3">
        <v>0</v>
      </c>
      <c r="D49" s="3">
        <v>132865000</v>
      </c>
      <c r="E49" s="3">
        <f t="shared" si="6"/>
        <v>1371355000</v>
      </c>
      <c r="F49" s="3">
        <v>213055</v>
      </c>
      <c r="G49" s="3">
        <f t="shared" si="7"/>
        <v>6436.624345826195</v>
      </c>
      <c r="H49" s="17">
        <v>0.9614842460863647</v>
      </c>
      <c r="I49" s="17">
        <v>1.0451570522578526</v>
      </c>
      <c r="J49" s="33">
        <v>0.9677421153726752</v>
      </c>
      <c r="K49" s="7">
        <f t="shared" si="8"/>
        <v>6694.466780944042</v>
      </c>
      <c r="L49" s="7">
        <f t="shared" si="9"/>
        <v>6158.523574922216</v>
      </c>
      <c r="M49" s="6">
        <f t="shared" si="10"/>
        <v>6651.177254332335</v>
      </c>
      <c r="N49" s="7">
        <f t="shared" si="11"/>
        <v>6618.7319626429635</v>
      </c>
    </row>
    <row r="50" spans="1:14" ht="11.25">
      <c r="A50" s="2" t="s">
        <v>50</v>
      </c>
      <c r="B50" s="3">
        <v>413897024</v>
      </c>
      <c r="C50" s="3">
        <v>0</v>
      </c>
      <c r="D50" s="3">
        <v>114042709</v>
      </c>
      <c r="E50" s="3">
        <f t="shared" si="6"/>
        <v>299854315</v>
      </c>
      <c r="F50" s="3">
        <v>71717</v>
      </c>
      <c r="G50" s="3">
        <f t="shared" si="7"/>
        <v>4181.077220184893</v>
      </c>
      <c r="H50" s="17">
        <v>1.0335087447618756</v>
      </c>
      <c r="I50" s="17">
        <v>0.8920099446004973</v>
      </c>
      <c r="J50" s="33">
        <v>0.9677421153726752</v>
      </c>
      <c r="K50" s="7">
        <f t="shared" si="8"/>
        <v>4045.517022836831</v>
      </c>
      <c r="L50" s="7">
        <f t="shared" si="9"/>
        <v>4687.254044076228</v>
      </c>
      <c r="M50" s="6">
        <f t="shared" si="10"/>
        <v>4320.44565775126</v>
      </c>
      <c r="N50" s="7">
        <f t="shared" si="11"/>
        <v>4686.457632564943</v>
      </c>
    </row>
    <row r="51" spans="1:14" ht="11.25">
      <c r="A51" s="2" t="s">
        <v>51</v>
      </c>
      <c r="B51" s="3">
        <v>1085629821</v>
      </c>
      <c r="C51" s="3">
        <v>366896336</v>
      </c>
      <c r="D51" s="3">
        <v>152801356</v>
      </c>
      <c r="E51" s="3">
        <f t="shared" si="6"/>
        <v>1299724801</v>
      </c>
      <c r="F51" s="3">
        <v>214065</v>
      </c>
      <c r="G51" s="3">
        <f t="shared" si="7"/>
        <v>6071.636189942307</v>
      </c>
      <c r="H51" s="17">
        <v>1.0218638560632909</v>
      </c>
      <c r="I51" s="17">
        <v>1.0306860515343026</v>
      </c>
      <c r="J51" s="33">
        <v>0.9677421153726752</v>
      </c>
      <c r="K51" s="7">
        <f t="shared" si="8"/>
        <v>5941.7271233500305</v>
      </c>
      <c r="L51" s="7">
        <f t="shared" si="9"/>
        <v>5890.868689746923</v>
      </c>
      <c r="M51" s="6">
        <f t="shared" si="10"/>
        <v>6274.022896693025</v>
      </c>
      <c r="N51" s="7">
        <f t="shared" si="11"/>
        <v>5956.987138512527</v>
      </c>
    </row>
    <row r="52" spans="1:14" ht="11.25">
      <c r="A52" s="2" t="s">
        <v>52</v>
      </c>
      <c r="B52" s="3">
        <v>293855975</v>
      </c>
      <c r="C52" s="3">
        <v>30064497</v>
      </c>
      <c r="D52" s="3">
        <v>22088264</v>
      </c>
      <c r="E52" s="3">
        <f t="shared" si="6"/>
        <v>301832208</v>
      </c>
      <c r="F52" s="3">
        <v>22483</v>
      </c>
      <c r="G52" s="3">
        <f t="shared" si="7"/>
        <v>13424.90806387048</v>
      </c>
      <c r="H52" s="17">
        <v>1.0661747041777663</v>
      </c>
      <c r="I52" s="17">
        <v>0.9663952483197624</v>
      </c>
      <c r="J52" s="33">
        <v>0.9677421153726752</v>
      </c>
      <c r="K52" s="7">
        <f t="shared" si="8"/>
        <v>12591.65876967956</v>
      </c>
      <c r="L52" s="7">
        <f t="shared" si="9"/>
        <v>13891.736416556163</v>
      </c>
      <c r="M52" s="6">
        <f t="shared" si="10"/>
        <v>13872.40242065995</v>
      </c>
      <c r="N52" s="7">
        <f t="shared" si="11"/>
        <v>13463.826868633694</v>
      </c>
    </row>
    <row r="53" spans="1:14" s="12" customFormat="1" ht="11.25">
      <c r="A53" s="10" t="s">
        <v>53</v>
      </c>
      <c r="B53" s="13">
        <v>66819609248</v>
      </c>
      <c r="C53" s="13">
        <v>6968815604</v>
      </c>
      <c r="D53" s="13">
        <v>9648591248</v>
      </c>
      <c r="E53" s="13">
        <f>SUM(E3:E52)</f>
        <v>64139833604</v>
      </c>
      <c r="F53" s="20">
        <v>10165841</v>
      </c>
      <c r="G53" s="13">
        <f t="shared" si="7"/>
        <v>6309.348494039991</v>
      </c>
      <c r="H53" s="18">
        <v>1</v>
      </c>
      <c r="I53" s="18">
        <v>1</v>
      </c>
      <c r="J53" s="34">
        <v>0.9677421153726752</v>
      </c>
      <c r="K53" s="14">
        <f t="shared" si="8"/>
        <v>6309.348494039991</v>
      </c>
      <c r="L53" s="14">
        <f t="shared" si="9"/>
        <v>6309.348494039991</v>
      </c>
      <c r="M53" s="14">
        <f t="shared" si="10"/>
        <v>6519.65889860056</v>
      </c>
      <c r="N53" s="14">
        <f t="shared" si="11"/>
        <v>6519.65889860056</v>
      </c>
    </row>
    <row r="54" ht="7.5" customHeight="1"/>
    <row r="55" ht="11.25">
      <c r="A55" s="1" t="s">
        <v>79</v>
      </c>
    </row>
  </sheetData>
  <printOptions horizontalCentered="1" verticalCentered="1"/>
  <pageMargins left="0.5" right="0.5" top="0.5" bottom="0.27" header="0.5" footer="0.34"/>
  <pageSetup fitToHeight="1" fitToWidth="1" horizontalDpi="600" verticalDpi="600" orientation="landscape" scale="84" r:id="rId3"/>
  <headerFooter alignWithMargins="0">
    <oddFooter>&amp;LSHEEO SHEF data for higheredinfo.org&amp;C&amp;D&amp;RFiscal Year = &amp;A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N55"/>
  <sheetViews>
    <sheetView tabSelected="1" workbookViewId="0" topLeftCell="A1">
      <pane xSplit="1" ySplit="2" topLeftCell="B3" activePane="bottomRight" state="frozen"/>
      <selection pane="topLeft" activeCell="J57" sqref="J57"/>
      <selection pane="topRight" activeCell="J57" sqref="J57"/>
      <selection pane="bottomLeft" activeCell="J57" sqref="J57"/>
      <selection pane="bottomRight" activeCell="A1" sqref="A1"/>
    </sheetView>
  </sheetViews>
  <sheetFormatPr defaultColWidth="9.140625" defaultRowHeight="12.75"/>
  <cols>
    <col min="1" max="1" width="15.57421875" style="1" bestFit="1" customWidth="1"/>
    <col min="2" max="2" width="16.57421875" style="4" customWidth="1"/>
    <col min="3" max="3" width="15.8515625" style="4" customWidth="1"/>
    <col min="4" max="4" width="14.28125" style="4" customWidth="1"/>
    <col min="5" max="5" width="15.00390625" style="4" bestFit="1" customWidth="1"/>
    <col min="6" max="6" width="10.7109375" style="4" bestFit="1" customWidth="1"/>
    <col min="7" max="7" width="11.28125" style="4" customWidth="1"/>
    <col min="8" max="8" width="4.8515625" style="19" bestFit="1" customWidth="1"/>
    <col min="9" max="9" width="5.57421875" style="19" bestFit="1" customWidth="1"/>
    <col min="10" max="10" width="5.7109375" style="35" bestFit="1" customWidth="1"/>
    <col min="11" max="16384" width="9.140625" style="1" customWidth="1"/>
  </cols>
  <sheetData>
    <row r="1" spans="1:10" s="24" customFormat="1" ht="12.75">
      <c r="A1" s="21" t="s">
        <v>81</v>
      </c>
      <c r="B1" s="21"/>
      <c r="C1" s="21"/>
      <c r="D1" s="22"/>
      <c r="E1" s="22"/>
      <c r="F1" s="22"/>
      <c r="G1" s="22"/>
      <c r="H1" s="23"/>
      <c r="I1" s="23"/>
      <c r="J1" s="31"/>
    </row>
    <row r="2" spans="1:14" s="5" customFormat="1" ht="45">
      <c r="A2" s="15" t="s">
        <v>60</v>
      </c>
      <c r="B2" s="9" t="s">
        <v>55</v>
      </c>
      <c r="C2" s="9" t="s">
        <v>56</v>
      </c>
      <c r="D2" s="9" t="s">
        <v>57</v>
      </c>
      <c r="E2" s="9" t="s">
        <v>62</v>
      </c>
      <c r="F2" s="27" t="s">
        <v>54</v>
      </c>
      <c r="G2" s="27" t="s">
        <v>63</v>
      </c>
      <c r="H2" s="28" t="s">
        <v>1</v>
      </c>
      <c r="I2" s="28" t="s">
        <v>2</v>
      </c>
      <c r="J2" s="32" t="s">
        <v>0</v>
      </c>
      <c r="K2" s="29" t="s">
        <v>58</v>
      </c>
      <c r="L2" s="29" t="s">
        <v>59</v>
      </c>
      <c r="M2" s="30" t="s">
        <v>82</v>
      </c>
      <c r="N2" s="29" t="s">
        <v>61</v>
      </c>
    </row>
    <row r="3" spans="1:14" ht="11.25">
      <c r="A3" s="2" t="s">
        <v>3</v>
      </c>
      <c r="B3" s="3">
        <v>1653368814</v>
      </c>
      <c r="C3" s="3">
        <v>597319</v>
      </c>
      <c r="D3" s="3">
        <v>444827571</v>
      </c>
      <c r="E3" s="3">
        <f aca="true" t="shared" si="0" ref="E3:E34">B3+C3-D3</f>
        <v>1209138562</v>
      </c>
      <c r="F3" s="3">
        <v>182409</v>
      </c>
      <c r="G3" s="3">
        <f aca="true" t="shared" si="1" ref="G3:G34">E3/F3</f>
        <v>6628.722058670351</v>
      </c>
      <c r="H3" s="17">
        <v>1.0499005152292065</v>
      </c>
      <c r="I3" s="17">
        <v>0.9018374450918722</v>
      </c>
      <c r="J3" s="33">
        <v>1</v>
      </c>
      <c r="K3" s="7">
        <f aca="true" t="shared" si="2" ref="K3:K34">G3/H3</f>
        <v>6313.666830826554</v>
      </c>
      <c r="L3" s="7">
        <f aca="true" t="shared" si="3" ref="L3:L34">G3/I3</f>
        <v>7350.240439389903</v>
      </c>
      <c r="M3" s="6">
        <f aca="true" t="shared" si="4" ref="M3:M34">G3/J3</f>
        <v>6628.722058670351</v>
      </c>
      <c r="N3" s="7">
        <f aca="true" t="shared" si="5" ref="N3:N34">((G3/J3)/H3)/I3</f>
        <v>7000.892306244134</v>
      </c>
    </row>
    <row r="4" spans="1:14" ht="11.25">
      <c r="A4" s="2" t="s">
        <v>4</v>
      </c>
      <c r="B4" s="3">
        <v>285178000</v>
      </c>
      <c r="C4" s="3">
        <v>716731</v>
      </c>
      <c r="D4" s="3">
        <v>27988677</v>
      </c>
      <c r="E4" s="3">
        <f t="shared" si="0"/>
        <v>257906054</v>
      </c>
      <c r="F4" s="3">
        <v>18656</v>
      </c>
      <c r="G4" s="3">
        <f t="shared" si="1"/>
        <v>13824.295347341338</v>
      </c>
      <c r="H4" s="17">
        <v>0.9847442134687839</v>
      </c>
      <c r="I4" s="17">
        <v>1.218045060902253</v>
      </c>
      <c r="J4" s="33">
        <v>1</v>
      </c>
      <c r="K4" s="7">
        <f t="shared" si="2"/>
        <v>14038.463144297079</v>
      </c>
      <c r="L4" s="7">
        <f t="shared" si="3"/>
        <v>11349.576293262211</v>
      </c>
      <c r="M4" s="6">
        <f t="shared" si="4"/>
        <v>13824.295347341338</v>
      </c>
      <c r="N4" s="7">
        <f t="shared" si="5"/>
        <v>11525.405418005017</v>
      </c>
    </row>
    <row r="5" spans="1:14" ht="11.25">
      <c r="A5" s="2" t="s">
        <v>5</v>
      </c>
      <c r="B5" s="3">
        <v>1189579700</v>
      </c>
      <c r="C5" s="3">
        <v>586520700</v>
      </c>
      <c r="D5" s="3">
        <v>239058800</v>
      </c>
      <c r="E5" s="3">
        <f t="shared" si="0"/>
        <v>1537041600</v>
      </c>
      <c r="F5" s="3">
        <v>221635</v>
      </c>
      <c r="G5" s="3">
        <f t="shared" si="1"/>
        <v>6935.012971777923</v>
      </c>
      <c r="H5" s="17">
        <v>1.0465329428964658</v>
      </c>
      <c r="I5" s="17">
        <v>0.9644807482240374</v>
      </c>
      <c r="J5" s="33">
        <v>1</v>
      </c>
      <c r="K5" s="7">
        <f t="shared" si="2"/>
        <v>6626.655203594492</v>
      </c>
      <c r="L5" s="7">
        <f t="shared" si="3"/>
        <v>7190.410990108226</v>
      </c>
      <c r="M5" s="6">
        <f t="shared" si="4"/>
        <v>6935.012971777923</v>
      </c>
      <c r="N5" s="7">
        <f t="shared" si="5"/>
        <v>6870.697228323731</v>
      </c>
    </row>
    <row r="6" spans="1:14" ht="11.25">
      <c r="A6" s="2" t="s">
        <v>6</v>
      </c>
      <c r="B6" s="3">
        <v>796303595</v>
      </c>
      <c r="C6" s="3">
        <v>17498042</v>
      </c>
      <c r="D6" s="3">
        <v>176360723</v>
      </c>
      <c r="E6" s="3">
        <f t="shared" si="0"/>
        <v>637440914</v>
      </c>
      <c r="F6" s="3">
        <v>103369</v>
      </c>
      <c r="G6" s="3">
        <f t="shared" si="1"/>
        <v>6166.654548268823</v>
      </c>
      <c r="H6" s="17">
        <v>0.9534004620830318</v>
      </c>
      <c r="I6" s="17">
        <v>0.8870616443530822</v>
      </c>
      <c r="J6" s="33">
        <v>1</v>
      </c>
      <c r="K6" s="7">
        <f t="shared" si="2"/>
        <v>6468.063309719446</v>
      </c>
      <c r="L6" s="7">
        <f t="shared" si="3"/>
        <v>6951.77678747011</v>
      </c>
      <c r="M6" s="6">
        <f t="shared" si="4"/>
        <v>6166.654548268823</v>
      </c>
      <c r="N6" s="7">
        <f t="shared" si="5"/>
        <v>7291.560119743973</v>
      </c>
    </row>
    <row r="7" spans="1:14" ht="11.25">
      <c r="A7" s="2" t="s">
        <v>7</v>
      </c>
      <c r="B7" s="3">
        <v>11034458000</v>
      </c>
      <c r="C7" s="3">
        <v>1857421000</v>
      </c>
      <c r="D7" s="3">
        <v>1082881000</v>
      </c>
      <c r="E7" s="3">
        <f t="shared" si="0"/>
        <v>11808998000</v>
      </c>
      <c r="F7" s="3">
        <v>1686828</v>
      </c>
      <c r="G7" s="3">
        <f t="shared" si="1"/>
        <v>7000.712580061512</v>
      </c>
      <c r="H7" s="17">
        <v>0.9069558245844432</v>
      </c>
      <c r="I7" s="17">
        <v>1.0897850544892527</v>
      </c>
      <c r="J7" s="33">
        <v>1</v>
      </c>
      <c r="K7" s="7">
        <f t="shared" si="2"/>
        <v>7718.912421417172</v>
      </c>
      <c r="L7" s="7">
        <f t="shared" si="3"/>
        <v>6423.938877875805</v>
      </c>
      <c r="M7" s="6">
        <f t="shared" si="4"/>
        <v>7000.712580061512</v>
      </c>
      <c r="N7" s="7">
        <f t="shared" si="5"/>
        <v>7082.967773892604</v>
      </c>
    </row>
    <row r="8" spans="1:14" ht="11.25">
      <c r="A8" s="2" t="s">
        <v>8</v>
      </c>
      <c r="B8" s="3">
        <v>654742381</v>
      </c>
      <c r="C8" s="3">
        <v>43308988</v>
      </c>
      <c r="D8" s="3">
        <v>98930092</v>
      </c>
      <c r="E8" s="3">
        <f t="shared" si="0"/>
        <v>599121277</v>
      </c>
      <c r="F8" s="3">
        <v>157382</v>
      </c>
      <c r="G8" s="3">
        <f t="shared" si="1"/>
        <v>3806.7966921248935</v>
      </c>
      <c r="H8" s="17">
        <v>1.058192346804775</v>
      </c>
      <c r="I8" s="17">
        <v>1.0476140523807025</v>
      </c>
      <c r="J8" s="33">
        <v>1</v>
      </c>
      <c r="K8" s="7">
        <f t="shared" si="2"/>
        <v>3597.452489256385</v>
      </c>
      <c r="L8" s="7">
        <f t="shared" si="3"/>
        <v>3633.777805360619</v>
      </c>
      <c r="M8" s="6">
        <f t="shared" si="4"/>
        <v>3806.7966921248935</v>
      </c>
      <c r="N8" s="7">
        <f t="shared" si="5"/>
        <v>3433.948295253558</v>
      </c>
    </row>
    <row r="9" spans="1:14" ht="11.25">
      <c r="A9" s="2" t="s">
        <v>9</v>
      </c>
      <c r="B9" s="3">
        <v>905271888</v>
      </c>
      <c r="C9" s="3">
        <v>0</v>
      </c>
      <c r="D9" s="3">
        <v>149845484</v>
      </c>
      <c r="E9" s="3">
        <f t="shared" si="0"/>
        <v>755426404</v>
      </c>
      <c r="F9" s="3">
        <v>74951</v>
      </c>
      <c r="G9" s="3">
        <f t="shared" si="1"/>
        <v>10078.93695881309</v>
      </c>
      <c r="H9" s="17">
        <v>1.021459504763611</v>
      </c>
      <c r="I9" s="17">
        <v>1.201853060092653</v>
      </c>
      <c r="J9" s="33">
        <v>1</v>
      </c>
      <c r="K9" s="7">
        <f t="shared" si="2"/>
        <v>9867.19190707965</v>
      </c>
      <c r="L9" s="7">
        <f t="shared" si="3"/>
        <v>8386.16407735908</v>
      </c>
      <c r="M9" s="6">
        <f t="shared" si="4"/>
        <v>10078.93695881309</v>
      </c>
      <c r="N9" s="7">
        <f t="shared" si="5"/>
        <v>8209.981931001592</v>
      </c>
    </row>
    <row r="10" spans="1:14" ht="11.25">
      <c r="A10" s="2" t="s">
        <v>10</v>
      </c>
      <c r="B10" s="3">
        <v>224489583</v>
      </c>
      <c r="C10" s="3">
        <v>0</v>
      </c>
      <c r="D10" s="3">
        <v>6530200</v>
      </c>
      <c r="E10" s="3">
        <f t="shared" si="0"/>
        <v>217959383</v>
      </c>
      <c r="F10" s="3">
        <v>31269</v>
      </c>
      <c r="G10" s="3">
        <f t="shared" si="1"/>
        <v>6970.462214973296</v>
      </c>
      <c r="H10" s="17">
        <v>1.1867997523620497</v>
      </c>
      <c r="I10" s="17">
        <v>0.9931626496581325</v>
      </c>
      <c r="J10" s="33">
        <v>1</v>
      </c>
      <c r="K10" s="7">
        <f t="shared" si="2"/>
        <v>5873.326313980271</v>
      </c>
      <c r="L10" s="7">
        <f t="shared" si="3"/>
        <v>7018.449815216748</v>
      </c>
      <c r="M10" s="6">
        <f t="shared" si="4"/>
        <v>6970.462214973296</v>
      </c>
      <c r="N10" s="7">
        <f t="shared" si="5"/>
        <v>5913.76076819038</v>
      </c>
    </row>
    <row r="11" spans="1:14" ht="11.25">
      <c r="A11" s="2" t="s">
        <v>11</v>
      </c>
      <c r="B11" s="3">
        <v>3376615397</v>
      </c>
      <c r="C11" s="3">
        <v>0</v>
      </c>
      <c r="D11" s="3">
        <v>343012012</v>
      </c>
      <c r="E11" s="3">
        <f t="shared" si="0"/>
        <v>3033603385</v>
      </c>
      <c r="F11" s="3">
        <v>518086</v>
      </c>
      <c r="G11" s="3">
        <f t="shared" si="1"/>
        <v>5855.405058233575</v>
      </c>
      <c r="H11" s="17">
        <v>1.024794492879996</v>
      </c>
      <c r="I11" s="17">
        <v>0.9211458460572923</v>
      </c>
      <c r="J11" s="33">
        <v>1</v>
      </c>
      <c r="K11" s="7">
        <f t="shared" si="2"/>
        <v>5713.735874768451</v>
      </c>
      <c r="L11" s="7">
        <f t="shared" si="3"/>
        <v>6356.65359974862</v>
      </c>
      <c r="M11" s="6">
        <f t="shared" si="4"/>
        <v>5855.405058233575</v>
      </c>
      <c r="N11" s="7">
        <f t="shared" si="5"/>
        <v>6202.856908300138</v>
      </c>
    </row>
    <row r="12" spans="1:14" ht="11.25">
      <c r="A12" s="2" t="s">
        <v>12</v>
      </c>
      <c r="B12" s="3">
        <v>2758352748</v>
      </c>
      <c r="C12" s="3">
        <v>1040152</v>
      </c>
      <c r="D12" s="3">
        <v>308473279</v>
      </c>
      <c r="E12" s="3">
        <f t="shared" si="0"/>
        <v>2450919621</v>
      </c>
      <c r="F12" s="3">
        <v>297755</v>
      </c>
      <c r="G12" s="3">
        <f t="shared" si="1"/>
        <v>8231.329855082198</v>
      </c>
      <c r="H12" s="17">
        <v>0.9908638704974017</v>
      </c>
      <c r="I12" s="17">
        <v>0.9346124467306224</v>
      </c>
      <c r="J12" s="33">
        <v>1</v>
      </c>
      <c r="K12" s="7">
        <f t="shared" si="2"/>
        <v>8307.225745298565</v>
      </c>
      <c r="L12" s="7">
        <f t="shared" si="3"/>
        <v>8807.211891812804</v>
      </c>
      <c r="M12" s="6">
        <f t="shared" si="4"/>
        <v>8231.329855082198</v>
      </c>
      <c r="N12" s="7">
        <f t="shared" si="5"/>
        <v>8888.417626320042</v>
      </c>
    </row>
    <row r="13" spans="1:14" ht="11.25">
      <c r="A13" s="2" t="s">
        <v>13</v>
      </c>
      <c r="B13" s="3">
        <v>502703000</v>
      </c>
      <c r="C13" s="3">
        <v>0</v>
      </c>
      <c r="D13" s="3">
        <v>75741465</v>
      </c>
      <c r="E13" s="3">
        <f t="shared" si="0"/>
        <v>426961535</v>
      </c>
      <c r="F13" s="3">
        <v>35010</v>
      </c>
      <c r="G13" s="3">
        <f t="shared" si="1"/>
        <v>12195.416595258497</v>
      </c>
      <c r="H13" s="17">
        <v>1.0924760754094376</v>
      </c>
      <c r="I13" s="17">
        <v>1.218045060902253</v>
      </c>
      <c r="J13" s="33">
        <v>1</v>
      </c>
      <c r="K13" s="7">
        <f t="shared" si="2"/>
        <v>11163.097178753233</v>
      </c>
      <c r="L13" s="7">
        <f t="shared" si="3"/>
        <v>10012.286890457797</v>
      </c>
      <c r="M13" s="6">
        <f t="shared" si="4"/>
        <v>12195.416595258497</v>
      </c>
      <c r="N13" s="7">
        <f t="shared" si="5"/>
        <v>9164.765358092987</v>
      </c>
    </row>
    <row r="14" spans="1:14" ht="11.25">
      <c r="A14" s="2" t="s">
        <v>14</v>
      </c>
      <c r="B14" s="3">
        <v>365031384</v>
      </c>
      <c r="C14" s="3">
        <v>11437100</v>
      </c>
      <c r="D14" s="3">
        <v>37431100</v>
      </c>
      <c r="E14" s="3">
        <f t="shared" si="0"/>
        <v>339037384</v>
      </c>
      <c r="F14" s="3">
        <v>43552</v>
      </c>
      <c r="G14" s="3">
        <f t="shared" si="1"/>
        <v>7784.657053637032</v>
      </c>
      <c r="H14" s="17">
        <v>1.0519798785582368</v>
      </c>
      <c r="I14" s="17">
        <v>0.9565531478276574</v>
      </c>
      <c r="J14" s="33">
        <v>1</v>
      </c>
      <c r="K14" s="7">
        <f t="shared" si="2"/>
        <v>7400.00565819385</v>
      </c>
      <c r="L14" s="7">
        <f t="shared" si="3"/>
        <v>8138.237871378158</v>
      </c>
      <c r="M14" s="6">
        <f t="shared" si="4"/>
        <v>7784.657053637032</v>
      </c>
      <c r="N14" s="7">
        <f t="shared" si="5"/>
        <v>7736.1155258328745</v>
      </c>
    </row>
    <row r="15" spans="1:14" ht="11.25">
      <c r="A15" s="2" t="s">
        <v>15</v>
      </c>
      <c r="B15" s="3">
        <v>2558198060</v>
      </c>
      <c r="C15" s="3">
        <v>729416370</v>
      </c>
      <c r="D15" s="3">
        <v>484002228</v>
      </c>
      <c r="E15" s="3">
        <f t="shared" si="0"/>
        <v>2803612202</v>
      </c>
      <c r="F15" s="3">
        <v>387758</v>
      </c>
      <c r="G15" s="3">
        <f t="shared" si="1"/>
        <v>7230.314273335431</v>
      </c>
      <c r="H15" s="17">
        <v>0.9786641202636177</v>
      </c>
      <c r="I15" s="17">
        <v>1.0506000525300028</v>
      </c>
      <c r="J15" s="33">
        <v>1</v>
      </c>
      <c r="K15" s="7">
        <f t="shared" si="2"/>
        <v>7387.942526581886</v>
      </c>
      <c r="L15" s="7">
        <f t="shared" si="3"/>
        <v>6882.080631848197</v>
      </c>
      <c r="M15" s="6">
        <f t="shared" si="4"/>
        <v>7230.314273335431</v>
      </c>
      <c r="N15" s="7">
        <f t="shared" si="5"/>
        <v>7032.117035203464</v>
      </c>
    </row>
    <row r="16" spans="1:14" ht="11.25">
      <c r="A16" s="2" t="s">
        <v>16</v>
      </c>
      <c r="B16" s="3">
        <v>1381053017</v>
      </c>
      <c r="C16" s="3">
        <v>0</v>
      </c>
      <c r="D16" s="3">
        <v>184607809</v>
      </c>
      <c r="E16" s="3">
        <f t="shared" si="0"/>
        <v>1196445208</v>
      </c>
      <c r="F16" s="3">
        <v>223602</v>
      </c>
      <c r="G16" s="3">
        <f t="shared" si="1"/>
        <v>5350.780440246509</v>
      </c>
      <c r="H16" s="17">
        <v>1.107810245473938</v>
      </c>
      <c r="I16" s="17">
        <v>1.0014020500701024</v>
      </c>
      <c r="J16" s="33">
        <v>1</v>
      </c>
      <c r="K16" s="7">
        <f t="shared" si="2"/>
        <v>4830.0514118799865</v>
      </c>
      <c r="L16" s="7">
        <f t="shared" si="3"/>
        <v>5343.288881695351</v>
      </c>
      <c r="M16" s="6">
        <f t="shared" si="4"/>
        <v>5350.780440246509</v>
      </c>
      <c r="N16" s="7">
        <f t="shared" si="5"/>
        <v>4823.28891931254</v>
      </c>
    </row>
    <row r="17" spans="1:14" ht="11.25">
      <c r="A17" s="2" t="s">
        <v>17</v>
      </c>
      <c r="B17" s="3">
        <v>751865342</v>
      </c>
      <c r="C17" s="3">
        <v>48315156</v>
      </c>
      <c r="D17" s="3">
        <v>121784466</v>
      </c>
      <c r="E17" s="3">
        <f t="shared" si="0"/>
        <v>678396032</v>
      </c>
      <c r="F17" s="3">
        <v>112934</v>
      </c>
      <c r="G17" s="3">
        <f t="shared" si="1"/>
        <v>6007.01322896559</v>
      </c>
      <c r="H17" s="17">
        <v>1.0551782116670279</v>
      </c>
      <c r="I17" s="17">
        <v>0.9947097497354874</v>
      </c>
      <c r="J17" s="33">
        <v>1</v>
      </c>
      <c r="K17" s="7">
        <f t="shared" si="2"/>
        <v>5692.8897531682205</v>
      </c>
      <c r="L17" s="7">
        <f t="shared" si="3"/>
        <v>6038.960843163517</v>
      </c>
      <c r="M17" s="6">
        <f t="shared" si="4"/>
        <v>6007.01322896559</v>
      </c>
      <c r="N17" s="7">
        <f t="shared" si="5"/>
        <v>5723.16673751521</v>
      </c>
    </row>
    <row r="18" spans="1:14" ht="11.25">
      <c r="A18" s="2" t="s">
        <v>18</v>
      </c>
      <c r="B18" s="3">
        <v>780207262</v>
      </c>
      <c r="C18" s="3">
        <v>176097796</v>
      </c>
      <c r="D18" s="3">
        <v>199494892</v>
      </c>
      <c r="E18" s="3">
        <f t="shared" si="0"/>
        <v>756810166</v>
      </c>
      <c r="F18" s="3">
        <v>127245</v>
      </c>
      <c r="G18" s="3">
        <f t="shared" si="1"/>
        <v>5947.661330504146</v>
      </c>
      <c r="H18" s="17">
        <v>1.0583814258276005</v>
      </c>
      <c r="I18" s="17">
        <v>0.9985979499298976</v>
      </c>
      <c r="J18" s="33">
        <v>1</v>
      </c>
      <c r="K18" s="7">
        <f t="shared" si="2"/>
        <v>5619.582114126178</v>
      </c>
      <c r="L18" s="7">
        <f t="shared" si="3"/>
        <v>5956.01195748667</v>
      </c>
      <c r="M18" s="6">
        <f t="shared" si="4"/>
        <v>5947.661330504146</v>
      </c>
      <c r="N18" s="7">
        <f t="shared" si="5"/>
        <v>5627.472111795019</v>
      </c>
    </row>
    <row r="19" spans="1:14" ht="11.25">
      <c r="A19" s="2" t="s">
        <v>19</v>
      </c>
      <c r="B19" s="3">
        <v>1188804100</v>
      </c>
      <c r="C19" s="3">
        <v>12857500</v>
      </c>
      <c r="D19" s="3">
        <v>190402900</v>
      </c>
      <c r="E19" s="3">
        <f t="shared" si="0"/>
        <v>1011258700</v>
      </c>
      <c r="F19" s="3">
        <v>145605</v>
      </c>
      <c r="G19" s="3">
        <f t="shared" si="1"/>
        <v>6945.2196009752415</v>
      </c>
      <c r="H19" s="17">
        <v>1.0018880090658024</v>
      </c>
      <c r="I19" s="17">
        <v>0.9047941452397072</v>
      </c>
      <c r="J19" s="33">
        <v>1</v>
      </c>
      <c r="K19" s="7">
        <f t="shared" si="2"/>
        <v>6932.13167353028</v>
      </c>
      <c r="L19" s="7">
        <f t="shared" si="3"/>
        <v>7676.021819455124</v>
      </c>
      <c r="M19" s="6">
        <f t="shared" si="4"/>
        <v>6945.2196009752415</v>
      </c>
      <c r="N19" s="7">
        <f t="shared" si="5"/>
        <v>7661.556730889046</v>
      </c>
    </row>
    <row r="20" spans="1:14" ht="11.25">
      <c r="A20" s="2" t="s">
        <v>20</v>
      </c>
      <c r="B20" s="3">
        <v>1445096584</v>
      </c>
      <c r="C20" s="3">
        <v>0</v>
      </c>
      <c r="D20" s="3">
        <v>338421419</v>
      </c>
      <c r="E20" s="3">
        <f t="shared" si="0"/>
        <v>1106675165</v>
      </c>
      <c r="F20" s="3">
        <v>166671</v>
      </c>
      <c r="G20" s="3">
        <f t="shared" si="1"/>
        <v>6639.878353162818</v>
      </c>
      <c r="H20" s="17">
        <v>1.042725821336759</v>
      </c>
      <c r="I20" s="17">
        <v>0.9012241450612073</v>
      </c>
      <c r="J20" s="33">
        <v>1</v>
      </c>
      <c r="K20" s="7">
        <f t="shared" si="2"/>
        <v>6367.808504684955</v>
      </c>
      <c r="L20" s="7">
        <f t="shared" si="3"/>
        <v>7367.62146193039</v>
      </c>
      <c r="M20" s="6">
        <f t="shared" si="4"/>
        <v>6639.878353162818</v>
      </c>
      <c r="N20" s="7">
        <f t="shared" si="5"/>
        <v>7065.732248277126</v>
      </c>
    </row>
    <row r="21" spans="1:14" ht="11.25">
      <c r="A21" s="2" t="s">
        <v>21</v>
      </c>
      <c r="B21" s="3">
        <v>255896287</v>
      </c>
      <c r="C21" s="3">
        <v>0</v>
      </c>
      <c r="D21" s="3">
        <v>28387613</v>
      </c>
      <c r="E21" s="3">
        <f t="shared" si="0"/>
        <v>227508674</v>
      </c>
      <c r="F21" s="3">
        <v>35514</v>
      </c>
      <c r="G21" s="3">
        <f t="shared" si="1"/>
        <v>6406.1686658782455</v>
      </c>
      <c r="H21" s="17">
        <v>1.015086281354284</v>
      </c>
      <c r="I21" s="17">
        <v>1.0906750545337527</v>
      </c>
      <c r="J21" s="33">
        <v>1</v>
      </c>
      <c r="K21" s="7">
        <f t="shared" si="2"/>
        <v>6310.959751452274</v>
      </c>
      <c r="L21" s="7">
        <f t="shared" si="3"/>
        <v>5873.581356104993</v>
      </c>
      <c r="M21" s="6">
        <f t="shared" si="4"/>
        <v>6406.1686658782455</v>
      </c>
      <c r="N21" s="7">
        <f t="shared" si="5"/>
        <v>5786.287790500641</v>
      </c>
    </row>
    <row r="22" spans="1:14" ht="11.25">
      <c r="A22" s="2" t="s">
        <v>22</v>
      </c>
      <c r="B22" s="3">
        <v>1378361263</v>
      </c>
      <c r="C22" s="3">
        <v>284332649</v>
      </c>
      <c r="D22" s="3">
        <v>189907688</v>
      </c>
      <c r="E22" s="3">
        <f t="shared" si="0"/>
        <v>1472786224</v>
      </c>
      <c r="F22" s="3">
        <v>197521</v>
      </c>
      <c r="G22" s="3">
        <f t="shared" si="1"/>
        <v>7456.352610608492</v>
      </c>
      <c r="H22" s="17">
        <v>0.9842961835077172</v>
      </c>
      <c r="I22" s="17">
        <v>0.9985896499294825</v>
      </c>
      <c r="J22" s="33">
        <v>1</v>
      </c>
      <c r="K22" s="7">
        <f t="shared" si="2"/>
        <v>7575.313950762699</v>
      </c>
      <c r="L22" s="7">
        <f t="shared" si="3"/>
        <v>7466.883530322028</v>
      </c>
      <c r="M22" s="6">
        <f t="shared" si="4"/>
        <v>7456.352610608492</v>
      </c>
      <c r="N22" s="7">
        <f t="shared" si="5"/>
        <v>7586.012884569398</v>
      </c>
    </row>
    <row r="23" spans="1:14" ht="11.25">
      <c r="A23" s="2" t="s">
        <v>23</v>
      </c>
      <c r="B23" s="3">
        <v>1259547780</v>
      </c>
      <c r="C23" s="3">
        <v>0</v>
      </c>
      <c r="D23" s="3">
        <v>48949000</v>
      </c>
      <c r="E23" s="3">
        <f t="shared" si="0"/>
        <v>1210598780</v>
      </c>
      <c r="F23" s="3">
        <v>139688</v>
      </c>
      <c r="G23" s="3">
        <f t="shared" si="1"/>
        <v>8666.447941125938</v>
      </c>
      <c r="H23" s="17">
        <v>0.9683050337688816</v>
      </c>
      <c r="I23" s="17">
        <v>1.218045060902253</v>
      </c>
      <c r="J23" s="33">
        <v>1</v>
      </c>
      <c r="K23" s="7">
        <f t="shared" si="2"/>
        <v>8950.121747683155</v>
      </c>
      <c r="L23" s="7">
        <f t="shared" si="3"/>
        <v>7115.047069528253</v>
      </c>
      <c r="M23" s="6">
        <f t="shared" si="4"/>
        <v>8666.447941125938</v>
      </c>
      <c r="N23" s="7">
        <f t="shared" si="5"/>
        <v>7347.9397724854725</v>
      </c>
    </row>
    <row r="24" spans="1:14" ht="11.25">
      <c r="A24" s="2" t="s">
        <v>24</v>
      </c>
      <c r="B24" s="3">
        <v>1946768388</v>
      </c>
      <c r="C24" s="3">
        <v>534490800</v>
      </c>
      <c r="D24" s="3">
        <v>243093308</v>
      </c>
      <c r="E24" s="3">
        <f t="shared" si="0"/>
        <v>2238165880</v>
      </c>
      <c r="F24" s="3">
        <v>384225</v>
      </c>
      <c r="G24" s="3">
        <f t="shared" si="1"/>
        <v>5825.143808966101</v>
      </c>
      <c r="H24" s="17">
        <v>1.0591471868857036</v>
      </c>
      <c r="I24" s="17">
        <v>1.0273440513672025</v>
      </c>
      <c r="J24" s="33">
        <v>1</v>
      </c>
      <c r="K24" s="7">
        <f t="shared" si="2"/>
        <v>5499.843535528092</v>
      </c>
      <c r="L24" s="7">
        <f t="shared" si="3"/>
        <v>5670.100295235978</v>
      </c>
      <c r="M24" s="6">
        <f t="shared" si="4"/>
        <v>5825.143808966101</v>
      </c>
      <c r="N24" s="7">
        <f t="shared" si="5"/>
        <v>5353.4582968664</v>
      </c>
    </row>
    <row r="25" spans="1:14" ht="11.25">
      <c r="A25" s="2" t="s">
        <v>25</v>
      </c>
      <c r="B25" s="3">
        <v>1335975000</v>
      </c>
      <c r="C25" s="3">
        <v>0</v>
      </c>
      <c r="D25" s="3">
        <v>189980000</v>
      </c>
      <c r="E25" s="3">
        <f t="shared" si="0"/>
        <v>1145995000</v>
      </c>
      <c r="F25" s="3">
        <v>191456</v>
      </c>
      <c r="G25" s="3">
        <f t="shared" si="1"/>
        <v>5985.683394618085</v>
      </c>
      <c r="H25" s="17">
        <v>0.9692807902795076</v>
      </c>
      <c r="I25" s="17">
        <v>1.0511790525589526</v>
      </c>
      <c r="J25" s="33">
        <v>1</v>
      </c>
      <c r="K25" s="7">
        <f t="shared" si="2"/>
        <v>6175.386384054942</v>
      </c>
      <c r="L25" s="7">
        <f t="shared" si="3"/>
        <v>5694.2567301419795</v>
      </c>
      <c r="M25" s="6">
        <f t="shared" si="4"/>
        <v>5985.683394618085</v>
      </c>
      <c r="N25" s="7">
        <f t="shared" si="5"/>
        <v>5874.723596348123</v>
      </c>
    </row>
    <row r="26" spans="1:14" ht="11.25">
      <c r="A26" s="2" t="s">
        <v>26</v>
      </c>
      <c r="B26" s="3">
        <v>902642708</v>
      </c>
      <c r="C26" s="3">
        <v>47833006</v>
      </c>
      <c r="D26" s="3">
        <v>264597376</v>
      </c>
      <c r="E26" s="3">
        <f t="shared" si="0"/>
        <v>685878338</v>
      </c>
      <c r="F26" s="3">
        <v>115739</v>
      </c>
      <c r="G26" s="3">
        <f t="shared" si="1"/>
        <v>5926.077968532647</v>
      </c>
      <c r="H26" s="17">
        <v>1.033289558919973</v>
      </c>
      <c r="I26" s="17">
        <v>0.8826593441329672</v>
      </c>
      <c r="J26" s="33">
        <v>1</v>
      </c>
      <c r="K26" s="7">
        <f t="shared" si="2"/>
        <v>5735.157117746134</v>
      </c>
      <c r="L26" s="7">
        <f t="shared" si="3"/>
        <v>6713.890254403651</v>
      </c>
      <c r="M26" s="6">
        <f t="shared" si="4"/>
        <v>5926.077968532647</v>
      </c>
      <c r="N26" s="7">
        <f t="shared" si="5"/>
        <v>6497.588402442798</v>
      </c>
    </row>
    <row r="27" spans="1:14" ht="11.25">
      <c r="A27" s="2" t="s">
        <v>27</v>
      </c>
      <c r="B27" s="3">
        <v>959909293</v>
      </c>
      <c r="C27" s="3">
        <v>127851570</v>
      </c>
      <c r="D27" s="3">
        <v>29443424</v>
      </c>
      <c r="E27" s="3">
        <f t="shared" si="0"/>
        <v>1058317439</v>
      </c>
      <c r="F27" s="3">
        <v>174650</v>
      </c>
      <c r="G27" s="3">
        <f t="shared" si="1"/>
        <v>6059.647517892929</v>
      </c>
      <c r="H27" s="17">
        <v>0.9717052031895088</v>
      </c>
      <c r="I27" s="17">
        <v>0.9973473498673675</v>
      </c>
      <c r="J27" s="33">
        <v>1</v>
      </c>
      <c r="K27" s="7">
        <f t="shared" si="2"/>
        <v>6236.096604199343</v>
      </c>
      <c r="L27" s="7">
        <f t="shared" si="3"/>
        <v>6075.764395121491</v>
      </c>
      <c r="M27" s="6">
        <f t="shared" si="4"/>
        <v>6059.647517892929</v>
      </c>
      <c r="N27" s="7">
        <f t="shared" si="5"/>
        <v>6252.682784015671</v>
      </c>
    </row>
    <row r="28" spans="1:14" ht="11.25">
      <c r="A28" s="2" t="s">
        <v>28</v>
      </c>
      <c r="B28" s="3">
        <v>171368691</v>
      </c>
      <c r="C28" s="3">
        <v>3840901</v>
      </c>
      <c r="D28" s="3">
        <v>23554657</v>
      </c>
      <c r="E28" s="3">
        <f t="shared" si="0"/>
        <v>151654935</v>
      </c>
      <c r="F28" s="3">
        <v>35293</v>
      </c>
      <c r="G28" s="3">
        <f t="shared" si="1"/>
        <v>4297.025897486754</v>
      </c>
      <c r="H28" s="17">
        <v>1.030194485050917</v>
      </c>
      <c r="I28" s="17">
        <v>0.9510574475528724</v>
      </c>
      <c r="J28" s="33">
        <v>1</v>
      </c>
      <c r="K28" s="7">
        <f t="shared" si="2"/>
        <v>4171.082217814799</v>
      </c>
      <c r="L28" s="7">
        <f t="shared" si="3"/>
        <v>4518.155983682435</v>
      </c>
      <c r="M28" s="6">
        <f t="shared" si="4"/>
        <v>4297.025897486754</v>
      </c>
      <c r="N28" s="7">
        <f t="shared" si="5"/>
        <v>4385.731091793921</v>
      </c>
    </row>
    <row r="29" spans="1:14" ht="11.25">
      <c r="A29" s="2" t="s">
        <v>29</v>
      </c>
      <c r="B29" s="3">
        <v>586023163</v>
      </c>
      <c r="C29" s="3">
        <v>81510779</v>
      </c>
      <c r="D29" s="3">
        <v>137779623</v>
      </c>
      <c r="E29" s="3">
        <f t="shared" si="0"/>
        <v>529754319</v>
      </c>
      <c r="F29" s="3">
        <v>73940</v>
      </c>
      <c r="G29" s="3">
        <f t="shared" si="1"/>
        <v>7164.651325398972</v>
      </c>
      <c r="H29" s="17">
        <v>1.0085305408780982</v>
      </c>
      <c r="I29" s="17">
        <v>1.0113060505653026</v>
      </c>
      <c r="J29" s="33">
        <v>1</v>
      </c>
      <c r="K29" s="7">
        <f t="shared" si="2"/>
        <v>7104.049937011247</v>
      </c>
      <c r="L29" s="7">
        <f t="shared" si="3"/>
        <v>7084.553010826006</v>
      </c>
      <c r="M29" s="6">
        <f t="shared" si="4"/>
        <v>7164.651325398972</v>
      </c>
      <c r="N29" s="7">
        <f t="shared" si="5"/>
        <v>7024.629124922377</v>
      </c>
    </row>
    <row r="30" spans="1:14" ht="11.25">
      <c r="A30" s="2" t="s">
        <v>30</v>
      </c>
      <c r="B30" s="3">
        <v>593775719</v>
      </c>
      <c r="C30" s="3">
        <v>0</v>
      </c>
      <c r="D30" s="3">
        <v>67056313</v>
      </c>
      <c r="E30" s="3">
        <f t="shared" si="0"/>
        <v>526719406</v>
      </c>
      <c r="F30" s="3">
        <v>61323</v>
      </c>
      <c r="G30" s="3">
        <f t="shared" si="1"/>
        <v>8589.263506351614</v>
      </c>
      <c r="H30" s="17">
        <v>1.0159541521563673</v>
      </c>
      <c r="I30" s="17">
        <v>1.0141900507095025</v>
      </c>
      <c r="J30" s="33">
        <v>1</v>
      </c>
      <c r="K30" s="7">
        <f t="shared" si="2"/>
        <v>8454.381025089433</v>
      </c>
      <c r="L30" s="7">
        <f t="shared" si="3"/>
        <v>8469.086736103134</v>
      </c>
      <c r="M30" s="6">
        <f t="shared" si="4"/>
        <v>8589.263506351614</v>
      </c>
      <c r="N30" s="7">
        <f t="shared" si="5"/>
        <v>8336.091464489278</v>
      </c>
    </row>
    <row r="31" spans="1:14" ht="11.25">
      <c r="A31" s="2" t="s">
        <v>31</v>
      </c>
      <c r="B31" s="3">
        <v>122451652</v>
      </c>
      <c r="C31" s="3">
        <v>0</v>
      </c>
      <c r="D31" s="3">
        <v>14312000</v>
      </c>
      <c r="E31" s="3">
        <f t="shared" si="0"/>
        <v>108139652</v>
      </c>
      <c r="F31" s="3">
        <v>32093</v>
      </c>
      <c r="G31" s="3">
        <f t="shared" si="1"/>
        <v>3369.571308385006</v>
      </c>
      <c r="H31" s="17">
        <v>1.0895043277579621</v>
      </c>
      <c r="I31" s="17">
        <v>1.1519460575973028</v>
      </c>
      <c r="J31" s="33">
        <v>1</v>
      </c>
      <c r="K31" s="7">
        <f t="shared" si="2"/>
        <v>3092.756240187758</v>
      </c>
      <c r="L31" s="7">
        <f t="shared" si="3"/>
        <v>2925.11206246338</v>
      </c>
      <c r="M31" s="6">
        <f t="shared" si="4"/>
        <v>3369.571308385006</v>
      </c>
      <c r="N31" s="7">
        <f t="shared" si="5"/>
        <v>2684.8099525064076</v>
      </c>
    </row>
    <row r="32" spans="1:14" ht="11.25">
      <c r="A32" s="2" t="s">
        <v>32</v>
      </c>
      <c r="B32" s="3">
        <v>1876836000</v>
      </c>
      <c r="C32" s="3">
        <v>202719000</v>
      </c>
      <c r="D32" s="3">
        <v>253819000</v>
      </c>
      <c r="E32" s="3">
        <f t="shared" si="0"/>
        <v>1825736000</v>
      </c>
      <c r="F32" s="3">
        <v>226072</v>
      </c>
      <c r="G32" s="3">
        <f t="shared" si="1"/>
        <v>8075.9050214091085</v>
      </c>
      <c r="H32" s="17">
        <v>0.9300919467558912</v>
      </c>
      <c r="I32" s="17">
        <v>1.193493059674653</v>
      </c>
      <c r="J32" s="33">
        <v>1</v>
      </c>
      <c r="K32" s="7">
        <f t="shared" si="2"/>
        <v>8682.910382760989</v>
      </c>
      <c r="L32" s="7">
        <f t="shared" si="3"/>
        <v>6766.612470801134</v>
      </c>
      <c r="M32" s="6">
        <f t="shared" si="4"/>
        <v>8075.9050214091085</v>
      </c>
      <c r="N32" s="7">
        <f t="shared" si="5"/>
        <v>7275.208106470227</v>
      </c>
    </row>
    <row r="33" spans="1:14" ht="11.25">
      <c r="A33" s="2" t="s">
        <v>33</v>
      </c>
      <c r="B33" s="3">
        <v>940347489</v>
      </c>
      <c r="C33" s="3">
        <v>72586700</v>
      </c>
      <c r="D33" s="3">
        <v>210194900</v>
      </c>
      <c r="E33" s="3">
        <f t="shared" si="0"/>
        <v>802739289</v>
      </c>
      <c r="F33" s="3">
        <v>83020</v>
      </c>
      <c r="G33" s="3">
        <f t="shared" si="1"/>
        <v>9669.227764394122</v>
      </c>
      <c r="H33" s="17">
        <v>1.0640286538280543</v>
      </c>
      <c r="I33" s="17">
        <v>0.9547774477388724</v>
      </c>
      <c r="J33" s="33">
        <v>1</v>
      </c>
      <c r="K33" s="7">
        <f t="shared" si="2"/>
        <v>9087.375353668489</v>
      </c>
      <c r="L33" s="7">
        <f t="shared" si="3"/>
        <v>10127.205860688297</v>
      </c>
      <c r="M33" s="6">
        <f t="shared" si="4"/>
        <v>9669.227764394122</v>
      </c>
      <c r="N33" s="7">
        <f t="shared" si="5"/>
        <v>9517.794303991403</v>
      </c>
    </row>
    <row r="34" spans="1:14" ht="11.25">
      <c r="A34" s="2" t="s">
        <v>34</v>
      </c>
      <c r="B34" s="3">
        <v>4164258000</v>
      </c>
      <c r="C34" s="3">
        <v>656143500</v>
      </c>
      <c r="D34" s="3">
        <v>414915600</v>
      </c>
      <c r="E34" s="3">
        <f t="shared" si="0"/>
        <v>4405485900</v>
      </c>
      <c r="F34" s="3">
        <v>508909</v>
      </c>
      <c r="G34" s="3">
        <f t="shared" si="1"/>
        <v>8656.726251648133</v>
      </c>
      <c r="H34" s="17">
        <v>0.9293295364838343</v>
      </c>
      <c r="I34" s="17">
        <v>1.1462010573100527</v>
      </c>
      <c r="J34" s="33">
        <v>1</v>
      </c>
      <c r="K34" s="7">
        <f t="shared" si="2"/>
        <v>9315.023263331646</v>
      </c>
      <c r="L34" s="7">
        <f t="shared" si="3"/>
        <v>7552.537311354485</v>
      </c>
      <c r="M34" s="6">
        <f t="shared" si="4"/>
        <v>8656.726251648133</v>
      </c>
      <c r="N34" s="7">
        <f t="shared" si="5"/>
        <v>8126.86675162601</v>
      </c>
    </row>
    <row r="35" spans="1:14" ht="11.25">
      <c r="A35" s="2" t="s">
        <v>35</v>
      </c>
      <c r="B35" s="3">
        <v>3049626976</v>
      </c>
      <c r="C35" s="3">
        <v>171812537</v>
      </c>
      <c r="D35" s="3">
        <v>500376658</v>
      </c>
      <c r="E35" s="3">
        <f aca="true" t="shared" si="6" ref="E35:E52">B35+C35-D35</f>
        <v>2721062855</v>
      </c>
      <c r="F35" s="3">
        <v>344056</v>
      </c>
      <c r="G35" s="3">
        <f aca="true" t="shared" si="7" ref="G35:G53">E35/F35</f>
        <v>7908.778963308298</v>
      </c>
      <c r="H35" s="17">
        <v>0.9616383539854637</v>
      </c>
      <c r="I35" s="17">
        <v>0.9288949464447472</v>
      </c>
      <c r="J35" s="33">
        <v>1</v>
      </c>
      <c r="K35" s="7">
        <f aca="true" t="shared" si="8" ref="K35:K53">G35/H35</f>
        <v>8224.275717093382</v>
      </c>
      <c r="L35" s="7">
        <f aca="true" t="shared" si="9" ref="L35:L53">G35/I35</f>
        <v>8514.180202592726</v>
      </c>
      <c r="M35" s="6">
        <f aca="true" t="shared" si="10" ref="M35:M53">G35/J35</f>
        <v>7908.778963308298</v>
      </c>
      <c r="N35" s="7">
        <f aca="true" t="shared" si="11" ref="N35:N53">((G35/J35)/H35)/I35</f>
        <v>8853.827602971656</v>
      </c>
    </row>
    <row r="36" spans="1:14" ht="11.25">
      <c r="A36" s="2" t="s">
        <v>36</v>
      </c>
      <c r="B36" s="3">
        <v>215411828</v>
      </c>
      <c r="C36" s="3">
        <v>0</v>
      </c>
      <c r="D36" s="3">
        <v>46596000</v>
      </c>
      <c r="E36" s="3">
        <f t="shared" si="6"/>
        <v>168815828</v>
      </c>
      <c r="F36" s="3">
        <v>35429</v>
      </c>
      <c r="G36" s="3">
        <f t="shared" si="7"/>
        <v>4764.905247113947</v>
      </c>
      <c r="H36" s="17">
        <v>1.0063077058972516</v>
      </c>
      <c r="I36" s="17">
        <v>1.0019580500979026</v>
      </c>
      <c r="J36" s="33">
        <v>1</v>
      </c>
      <c r="K36" s="7">
        <f t="shared" si="8"/>
        <v>4735.038019872288</v>
      </c>
      <c r="L36" s="7">
        <f t="shared" si="9"/>
        <v>4755.593556684695</v>
      </c>
      <c r="M36" s="6">
        <f t="shared" si="10"/>
        <v>4764.905247113947</v>
      </c>
      <c r="N36" s="7">
        <f t="shared" si="11"/>
        <v>4725.784696684278</v>
      </c>
    </row>
    <row r="37" spans="1:14" ht="11.25">
      <c r="A37" s="2" t="s">
        <v>37</v>
      </c>
      <c r="B37" s="3">
        <v>2070779936</v>
      </c>
      <c r="C37" s="3">
        <v>136559964</v>
      </c>
      <c r="D37" s="3">
        <v>323607182</v>
      </c>
      <c r="E37" s="3">
        <f t="shared" si="6"/>
        <v>1883732718</v>
      </c>
      <c r="F37" s="3">
        <v>383278</v>
      </c>
      <c r="G37" s="3">
        <f t="shared" si="7"/>
        <v>4914.794791248128</v>
      </c>
      <c r="H37" s="17">
        <v>1.0856622211950757</v>
      </c>
      <c r="I37" s="17">
        <v>1.0090460504523027</v>
      </c>
      <c r="J37" s="33">
        <v>1</v>
      </c>
      <c r="K37" s="7">
        <f t="shared" si="8"/>
        <v>4527.001764727539</v>
      </c>
      <c r="L37" s="7">
        <f t="shared" si="9"/>
        <v>4870.733886768678</v>
      </c>
      <c r="M37" s="6">
        <f t="shared" si="10"/>
        <v>4914.794791248128</v>
      </c>
      <c r="N37" s="7">
        <f t="shared" si="11"/>
        <v>4486.417406518088</v>
      </c>
    </row>
    <row r="38" spans="1:14" ht="11.25">
      <c r="A38" s="2" t="s">
        <v>38</v>
      </c>
      <c r="B38" s="3">
        <v>1025383590</v>
      </c>
      <c r="C38" s="3">
        <v>33445903</v>
      </c>
      <c r="D38" s="3">
        <v>174929914</v>
      </c>
      <c r="E38" s="3">
        <f t="shared" si="6"/>
        <v>883899579</v>
      </c>
      <c r="F38" s="3">
        <v>132093</v>
      </c>
      <c r="G38" s="3">
        <f t="shared" si="7"/>
        <v>6691.494469805364</v>
      </c>
      <c r="H38" s="17">
        <v>1.0244191665640636</v>
      </c>
      <c r="I38" s="17">
        <v>0.8864304443215222</v>
      </c>
      <c r="J38" s="33">
        <v>1</v>
      </c>
      <c r="K38" s="7">
        <f t="shared" si="8"/>
        <v>6531.9887485596955</v>
      </c>
      <c r="L38" s="7">
        <f t="shared" si="9"/>
        <v>7548.809399170697</v>
      </c>
      <c r="M38" s="6">
        <f t="shared" si="10"/>
        <v>6691.494469805364</v>
      </c>
      <c r="N38" s="7">
        <f t="shared" si="11"/>
        <v>7368.867789236761</v>
      </c>
    </row>
    <row r="39" spans="1:14" ht="11.25">
      <c r="A39" s="2" t="s">
        <v>39</v>
      </c>
      <c r="B39" s="3">
        <v>560682189</v>
      </c>
      <c r="C39" s="3">
        <v>117221507</v>
      </c>
      <c r="D39" s="3">
        <v>58898761</v>
      </c>
      <c r="E39" s="3">
        <f t="shared" si="6"/>
        <v>619004935</v>
      </c>
      <c r="F39" s="3">
        <v>125113</v>
      </c>
      <c r="G39" s="3">
        <f t="shared" si="7"/>
        <v>4947.566879540895</v>
      </c>
      <c r="H39" s="17">
        <v>1.0421038811413839</v>
      </c>
      <c r="I39" s="17">
        <v>1.0203940510197025</v>
      </c>
      <c r="J39" s="33">
        <v>1</v>
      </c>
      <c r="K39" s="7">
        <f t="shared" si="8"/>
        <v>4747.671483693141</v>
      </c>
      <c r="L39" s="7">
        <f t="shared" si="9"/>
        <v>4848.682599233777</v>
      </c>
      <c r="M39" s="6">
        <f t="shared" si="10"/>
        <v>4947.566879540895</v>
      </c>
      <c r="N39" s="7">
        <f t="shared" si="11"/>
        <v>4652.782402003116</v>
      </c>
    </row>
    <row r="40" spans="1:14" ht="11.25">
      <c r="A40" s="2" t="s">
        <v>40</v>
      </c>
      <c r="B40" s="3">
        <v>1922791404</v>
      </c>
      <c r="C40" s="3">
        <v>106410005</v>
      </c>
      <c r="D40" s="3">
        <v>76180523</v>
      </c>
      <c r="E40" s="3">
        <f t="shared" si="6"/>
        <v>1953020886</v>
      </c>
      <c r="F40" s="3">
        <v>337425</v>
      </c>
      <c r="G40" s="3">
        <f t="shared" si="7"/>
        <v>5788.014776617026</v>
      </c>
      <c r="H40" s="17">
        <v>1.0370551603355374</v>
      </c>
      <c r="I40" s="17">
        <v>1.0677920533896028</v>
      </c>
      <c r="J40" s="33">
        <v>1</v>
      </c>
      <c r="K40" s="7">
        <f t="shared" si="8"/>
        <v>5581.202425861633</v>
      </c>
      <c r="L40" s="7">
        <f t="shared" si="9"/>
        <v>5420.544906888501</v>
      </c>
      <c r="M40" s="6">
        <f t="shared" si="10"/>
        <v>5788.014776617026</v>
      </c>
      <c r="N40" s="7">
        <f t="shared" si="11"/>
        <v>5226.862672506922</v>
      </c>
    </row>
    <row r="41" spans="1:14" ht="11.25">
      <c r="A41" s="2" t="s">
        <v>41</v>
      </c>
      <c r="B41" s="3">
        <v>189391302</v>
      </c>
      <c r="C41" s="3">
        <v>0</v>
      </c>
      <c r="D41" s="3">
        <v>0</v>
      </c>
      <c r="E41" s="3">
        <f t="shared" si="6"/>
        <v>189391302</v>
      </c>
      <c r="F41" s="3">
        <v>28925</v>
      </c>
      <c r="G41" s="3">
        <f t="shared" si="7"/>
        <v>6547.668176318064</v>
      </c>
      <c r="H41" s="17">
        <v>1.0897414253916275</v>
      </c>
      <c r="I41" s="17">
        <v>1.149028057451403</v>
      </c>
      <c r="J41" s="33">
        <v>1</v>
      </c>
      <c r="K41" s="7">
        <f t="shared" si="8"/>
        <v>6008.460377621219</v>
      </c>
      <c r="L41" s="7">
        <f t="shared" si="9"/>
        <v>5698.4406375951285</v>
      </c>
      <c r="M41" s="6">
        <f t="shared" si="10"/>
        <v>6547.668176318064</v>
      </c>
      <c r="N41" s="7">
        <f t="shared" si="11"/>
        <v>5229.167676678201</v>
      </c>
    </row>
    <row r="42" spans="1:14" ht="11.25">
      <c r="A42" s="2" t="s">
        <v>42</v>
      </c>
      <c r="B42" s="3">
        <v>1004493222</v>
      </c>
      <c r="C42" s="3">
        <v>52543142</v>
      </c>
      <c r="D42" s="3">
        <v>206346358</v>
      </c>
      <c r="E42" s="3">
        <f t="shared" si="6"/>
        <v>850690006</v>
      </c>
      <c r="F42" s="3">
        <v>145724</v>
      </c>
      <c r="G42" s="3">
        <f t="shared" si="7"/>
        <v>5837.6794899947845</v>
      </c>
      <c r="H42" s="17">
        <v>1.0097644776253714</v>
      </c>
      <c r="I42" s="17">
        <v>0.9152467457623373</v>
      </c>
      <c r="J42" s="33">
        <v>1</v>
      </c>
      <c r="K42" s="7">
        <f t="shared" si="8"/>
        <v>5781.228810626272</v>
      </c>
      <c r="L42" s="7">
        <f t="shared" si="9"/>
        <v>6378.257575920033</v>
      </c>
      <c r="M42" s="6">
        <f t="shared" si="10"/>
        <v>5837.6794899947845</v>
      </c>
      <c r="N42" s="7">
        <f t="shared" si="11"/>
        <v>6316.57947694849</v>
      </c>
    </row>
    <row r="43" spans="1:14" ht="11.25">
      <c r="A43" s="2" t="s">
        <v>43</v>
      </c>
      <c r="B43" s="3">
        <v>179746002</v>
      </c>
      <c r="C43" s="3">
        <v>0</v>
      </c>
      <c r="D43" s="3">
        <v>46184710</v>
      </c>
      <c r="E43" s="3">
        <f t="shared" si="6"/>
        <v>133561292</v>
      </c>
      <c r="F43" s="3">
        <v>29231</v>
      </c>
      <c r="G43" s="3">
        <f t="shared" si="7"/>
        <v>4569.166022373508</v>
      </c>
      <c r="H43" s="17">
        <v>0.9919109377552757</v>
      </c>
      <c r="I43" s="17">
        <v>1.0068180503409025</v>
      </c>
      <c r="J43" s="33">
        <v>1</v>
      </c>
      <c r="K43" s="7">
        <f t="shared" si="8"/>
        <v>4606.427702787176</v>
      </c>
      <c r="L43" s="7">
        <f t="shared" si="9"/>
        <v>4538.224181446107</v>
      </c>
      <c r="M43" s="6">
        <f t="shared" si="10"/>
        <v>4569.166022373508</v>
      </c>
      <c r="N43" s="7">
        <f t="shared" si="11"/>
        <v>4575.233530256502</v>
      </c>
    </row>
    <row r="44" spans="1:14" ht="11.25">
      <c r="A44" s="2" t="s">
        <v>44</v>
      </c>
      <c r="B44" s="3">
        <v>1492476500</v>
      </c>
      <c r="C44" s="3">
        <v>0</v>
      </c>
      <c r="D44" s="3">
        <v>256907600</v>
      </c>
      <c r="E44" s="3">
        <f t="shared" si="6"/>
        <v>1235568900</v>
      </c>
      <c r="F44" s="3">
        <v>168187</v>
      </c>
      <c r="G44" s="3">
        <f t="shared" si="7"/>
        <v>7346.399543365421</v>
      </c>
      <c r="H44" s="17">
        <v>1.051202067541642</v>
      </c>
      <c r="I44" s="17">
        <v>0.9134164456708223</v>
      </c>
      <c r="J44" s="33">
        <v>1</v>
      </c>
      <c r="K44" s="7">
        <f t="shared" si="8"/>
        <v>6988.570295096382</v>
      </c>
      <c r="L44" s="7">
        <f t="shared" si="9"/>
        <v>8042.7712662543</v>
      </c>
      <c r="M44" s="6">
        <f t="shared" si="10"/>
        <v>7346.399543365421</v>
      </c>
      <c r="N44" s="7">
        <f t="shared" si="11"/>
        <v>7651.023066443593</v>
      </c>
    </row>
    <row r="45" spans="1:14" ht="11.25">
      <c r="A45" s="2" t="s">
        <v>45</v>
      </c>
      <c r="B45" s="3">
        <v>6058374000</v>
      </c>
      <c r="C45" s="3">
        <v>770733185</v>
      </c>
      <c r="D45" s="3">
        <v>1202753656</v>
      </c>
      <c r="E45" s="3">
        <f t="shared" si="6"/>
        <v>5626353529</v>
      </c>
      <c r="F45" s="3">
        <v>794211</v>
      </c>
      <c r="G45" s="3">
        <f t="shared" si="7"/>
        <v>7084.204989606037</v>
      </c>
      <c r="H45" s="17">
        <v>0.9904404475385881</v>
      </c>
      <c r="I45" s="17">
        <v>0.8859041442952073</v>
      </c>
      <c r="J45" s="33">
        <v>1</v>
      </c>
      <c r="K45" s="7">
        <f t="shared" si="8"/>
        <v>7152.58045772614</v>
      </c>
      <c r="L45" s="7">
        <f t="shared" si="9"/>
        <v>7996.581837013496</v>
      </c>
      <c r="M45" s="6">
        <f t="shared" si="10"/>
        <v>7084.204989606037</v>
      </c>
      <c r="N45" s="7">
        <f t="shared" si="11"/>
        <v>8073.763401814165</v>
      </c>
    </row>
    <row r="46" spans="1:14" ht="11.25">
      <c r="A46" s="2" t="s">
        <v>46</v>
      </c>
      <c r="B46" s="3">
        <v>710695200</v>
      </c>
      <c r="C46" s="3">
        <v>0</v>
      </c>
      <c r="D46" s="3">
        <v>68750100</v>
      </c>
      <c r="E46" s="3">
        <f t="shared" si="6"/>
        <v>641945100</v>
      </c>
      <c r="F46" s="3">
        <v>102372</v>
      </c>
      <c r="G46" s="3">
        <f t="shared" si="7"/>
        <v>6270.7097643887</v>
      </c>
      <c r="H46" s="17">
        <v>1.077925035559238</v>
      </c>
      <c r="I46" s="17">
        <v>1.0075000503750025</v>
      </c>
      <c r="J46" s="33">
        <v>1</v>
      </c>
      <c r="K46" s="7">
        <f t="shared" si="8"/>
        <v>5817.3894821316535</v>
      </c>
      <c r="L46" s="7">
        <f t="shared" si="9"/>
        <v>6224.029231616091</v>
      </c>
      <c r="M46" s="6">
        <f t="shared" si="10"/>
        <v>6270.7097643887</v>
      </c>
      <c r="N46" s="7">
        <f t="shared" si="11"/>
        <v>5774.083564528218</v>
      </c>
    </row>
    <row r="47" spans="1:14" ht="11.25">
      <c r="A47" s="2" t="s">
        <v>47</v>
      </c>
      <c r="B47" s="3">
        <v>73947263</v>
      </c>
      <c r="C47" s="3">
        <v>0</v>
      </c>
      <c r="D47" s="3">
        <v>14986395</v>
      </c>
      <c r="E47" s="3">
        <f t="shared" si="6"/>
        <v>58960868</v>
      </c>
      <c r="F47" s="3">
        <v>19457</v>
      </c>
      <c r="G47" s="3">
        <f t="shared" si="7"/>
        <v>3030.3164927789485</v>
      </c>
      <c r="H47" s="17">
        <v>1.184624343037567</v>
      </c>
      <c r="I47" s="17">
        <v>1.1216940560847029</v>
      </c>
      <c r="J47" s="33">
        <v>1</v>
      </c>
      <c r="K47" s="7">
        <f t="shared" si="8"/>
        <v>2558.040032343697</v>
      </c>
      <c r="L47" s="7">
        <f t="shared" si="9"/>
        <v>2701.5534907587307</v>
      </c>
      <c r="M47" s="6">
        <f t="shared" si="10"/>
        <v>3030.3164927789485</v>
      </c>
      <c r="N47" s="7">
        <f t="shared" si="11"/>
        <v>2280.5149215754877</v>
      </c>
    </row>
    <row r="48" spans="1:14" ht="11.25">
      <c r="A48" s="2" t="s">
        <v>48</v>
      </c>
      <c r="B48" s="3">
        <v>1777974316</v>
      </c>
      <c r="C48" s="3">
        <v>13993110</v>
      </c>
      <c r="D48" s="3">
        <v>161282068</v>
      </c>
      <c r="E48" s="3">
        <f t="shared" si="6"/>
        <v>1630685358</v>
      </c>
      <c r="F48" s="3">
        <v>273039</v>
      </c>
      <c r="G48" s="3">
        <f t="shared" si="7"/>
        <v>5972.353246239548</v>
      </c>
      <c r="H48" s="17">
        <v>1.0620854537837212</v>
      </c>
      <c r="I48" s="17">
        <v>0.9624777481238874</v>
      </c>
      <c r="J48" s="33">
        <v>1</v>
      </c>
      <c r="K48" s="7">
        <f t="shared" si="8"/>
        <v>5623.2323161594995</v>
      </c>
      <c r="L48" s="7">
        <f t="shared" si="9"/>
        <v>6205.185790405207</v>
      </c>
      <c r="M48" s="6">
        <f t="shared" si="10"/>
        <v>5972.353246239548</v>
      </c>
      <c r="N48" s="7">
        <f t="shared" si="11"/>
        <v>5842.454360239082</v>
      </c>
    </row>
    <row r="49" spans="1:14" ht="11.25">
      <c r="A49" s="2" t="s">
        <v>49</v>
      </c>
      <c r="B49" s="3">
        <v>1596527000</v>
      </c>
      <c r="C49" s="3">
        <v>0</v>
      </c>
      <c r="D49" s="3">
        <v>142276000</v>
      </c>
      <c r="E49" s="3">
        <f t="shared" si="6"/>
        <v>1454251000</v>
      </c>
      <c r="F49" s="3">
        <v>214847</v>
      </c>
      <c r="G49" s="3">
        <f t="shared" si="7"/>
        <v>6768.774988712898</v>
      </c>
      <c r="H49" s="17">
        <v>0.9614842460863647</v>
      </c>
      <c r="I49" s="17">
        <v>1.0451570522578526</v>
      </c>
      <c r="J49" s="33">
        <v>1</v>
      </c>
      <c r="K49" s="7">
        <f t="shared" si="8"/>
        <v>7039.9229277698405</v>
      </c>
      <c r="L49" s="7">
        <f t="shared" si="9"/>
        <v>6476.323318194442</v>
      </c>
      <c r="M49" s="6">
        <f t="shared" si="10"/>
        <v>6768.774988712898</v>
      </c>
      <c r="N49" s="7">
        <f t="shared" si="11"/>
        <v>6735.7560402635145</v>
      </c>
    </row>
    <row r="50" spans="1:14" ht="11.25">
      <c r="A50" s="2" t="s">
        <v>50</v>
      </c>
      <c r="B50" s="3">
        <v>455444801</v>
      </c>
      <c r="C50" s="3">
        <v>0</v>
      </c>
      <c r="D50" s="3">
        <v>117433876</v>
      </c>
      <c r="E50" s="3">
        <f t="shared" si="6"/>
        <v>338010925</v>
      </c>
      <c r="F50" s="3">
        <v>72679</v>
      </c>
      <c r="G50" s="3">
        <f t="shared" si="7"/>
        <v>4650.7371455303455</v>
      </c>
      <c r="H50" s="17">
        <v>1.0335087447618756</v>
      </c>
      <c r="I50" s="17">
        <v>0.8920099446004973</v>
      </c>
      <c r="J50" s="33">
        <v>1</v>
      </c>
      <c r="K50" s="7">
        <f t="shared" si="8"/>
        <v>4499.949486737912</v>
      </c>
      <c r="L50" s="7">
        <f t="shared" si="9"/>
        <v>5213.77275408433</v>
      </c>
      <c r="M50" s="6">
        <f t="shared" si="10"/>
        <v>4650.7371455303455</v>
      </c>
      <c r="N50" s="7">
        <f t="shared" si="11"/>
        <v>5044.7301781521</v>
      </c>
    </row>
    <row r="51" spans="1:14" ht="11.25">
      <c r="A51" s="2" t="s">
        <v>51</v>
      </c>
      <c r="B51" s="3">
        <v>1146590961</v>
      </c>
      <c r="C51" s="3">
        <v>410661979</v>
      </c>
      <c r="D51" s="3">
        <v>158199948</v>
      </c>
      <c r="E51" s="3">
        <f t="shared" si="6"/>
        <v>1399052992</v>
      </c>
      <c r="F51" s="3">
        <v>215098</v>
      </c>
      <c r="G51" s="3">
        <f t="shared" si="7"/>
        <v>6504.258486829259</v>
      </c>
      <c r="H51" s="17">
        <v>1.0218638560632909</v>
      </c>
      <c r="I51" s="17">
        <v>1.0306860515343026</v>
      </c>
      <c r="J51" s="33">
        <v>1</v>
      </c>
      <c r="K51" s="7">
        <f t="shared" si="8"/>
        <v>6365.093009441373</v>
      </c>
      <c r="L51" s="7">
        <f t="shared" si="9"/>
        <v>6310.610759839888</v>
      </c>
      <c r="M51" s="6">
        <f t="shared" si="10"/>
        <v>6504.258486829259</v>
      </c>
      <c r="N51" s="7">
        <f t="shared" si="11"/>
        <v>6175.588580020222</v>
      </c>
    </row>
    <row r="52" spans="1:14" ht="11.25">
      <c r="A52" s="2" t="s">
        <v>52</v>
      </c>
      <c r="B52" s="3">
        <v>331622832</v>
      </c>
      <c r="C52" s="3">
        <v>36730690</v>
      </c>
      <c r="D52" s="3">
        <v>26313758</v>
      </c>
      <c r="E52" s="3">
        <f t="shared" si="6"/>
        <v>342039764</v>
      </c>
      <c r="F52" s="3">
        <v>22569</v>
      </c>
      <c r="G52" s="3">
        <f t="shared" si="7"/>
        <v>15155.291062962471</v>
      </c>
      <c r="H52" s="17">
        <v>1.0661747041777663</v>
      </c>
      <c r="I52" s="17">
        <v>0.9663952483197624</v>
      </c>
      <c r="J52" s="33">
        <v>1</v>
      </c>
      <c r="K52" s="7">
        <f t="shared" si="8"/>
        <v>14214.641374980125</v>
      </c>
      <c r="L52" s="7">
        <f t="shared" si="9"/>
        <v>15682.290542417759</v>
      </c>
      <c r="M52" s="6">
        <f t="shared" si="10"/>
        <v>15155.291062962471</v>
      </c>
      <c r="N52" s="7">
        <f t="shared" si="11"/>
        <v>14708.93136084291</v>
      </c>
    </row>
    <row r="53" spans="1:14" s="12" customFormat="1" ht="11.25">
      <c r="A53" s="10" t="s">
        <v>53</v>
      </c>
      <c r="B53" s="13">
        <v>72207439610</v>
      </c>
      <c r="C53" s="13">
        <v>7346647781</v>
      </c>
      <c r="D53" s="13">
        <v>10207808126</v>
      </c>
      <c r="E53" s="13">
        <f>SUM(E3:E52)</f>
        <v>69346279265</v>
      </c>
      <c r="F53" s="20">
        <v>10237893</v>
      </c>
      <c r="G53" s="13">
        <f t="shared" si="7"/>
        <v>6773.491309686476</v>
      </c>
      <c r="H53" s="18">
        <v>1</v>
      </c>
      <c r="I53" s="18">
        <v>1</v>
      </c>
      <c r="J53" s="34">
        <v>1</v>
      </c>
      <c r="K53" s="14">
        <f t="shared" si="8"/>
        <v>6773.491309686476</v>
      </c>
      <c r="L53" s="14">
        <f t="shared" si="9"/>
        <v>6773.491309686476</v>
      </c>
      <c r="M53" s="14">
        <f t="shared" si="10"/>
        <v>6773.491309686476</v>
      </c>
      <c r="N53" s="14">
        <f t="shared" si="11"/>
        <v>6773.491309686476</v>
      </c>
    </row>
    <row r="54" ht="7.5" customHeight="1"/>
    <row r="55" ht="11.25">
      <c r="A55" s="1" t="s">
        <v>79</v>
      </c>
    </row>
  </sheetData>
  <printOptions horizontalCentered="1" verticalCentered="1"/>
  <pageMargins left="0.5" right="0.5" top="0.5" bottom="0.27" header="0.5" footer="0.34"/>
  <pageSetup fitToHeight="1" fitToWidth="1" horizontalDpi="600" verticalDpi="600" orientation="landscape" scale="84" r:id="rId3"/>
  <headerFooter alignWithMargins="0">
    <oddFooter>&amp;LSHEEO SHEF data for higheredinfo.org&amp;C&amp;D&amp;RFiscal Year =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N55"/>
  <sheetViews>
    <sheetView workbookViewId="0" topLeftCell="A1">
      <pane xSplit="1" ySplit="2" topLeftCell="B3" activePane="bottomRight" state="frozen"/>
      <selection pane="topLeft" activeCell="J1" sqref="J1:J16384"/>
      <selection pane="topRight" activeCell="J1" sqref="J1:J16384"/>
      <selection pane="bottomLeft" activeCell="J1" sqref="J1:J16384"/>
      <selection pane="bottomRight" activeCell="A2" sqref="A2"/>
    </sheetView>
  </sheetViews>
  <sheetFormatPr defaultColWidth="9.140625" defaultRowHeight="12.75"/>
  <cols>
    <col min="1" max="1" width="15.57421875" style="1" bestFit="1" customWidth="1"/>
    <col min="2" max="2" width="16.57421875" style="4" customWidth="1"/>
    <col min="3" max="3" width="15.8515625" style="4" customWidth="1"/>
    <col min="4" max="4" width="14.421875" style="4" bestFit="1" customWidth="1"/>
    <col min="5" max="5" width="16.8515625" style="4" bestFit="1" customWidth="1"/>
    <col min="6" max="6" width="11.140625" style="4" bestFit="1" customWidth="1"/>
    <col min="7" max="7" width="14.7109375" style="4" bestFit="1" customWidth="1"/>
    <col min="8" max="8" width="4.8515625" style="19" bestFit="1" customWidth="1"/>
    <col min="9" max="9" width="5.57421875" style="19" bestFit="1" customWidth="1"/>
    <col min="10" max="10" width="6.8515625" style="35" customWidth="1"/>
    <col min="11" max="16384" width="9.140625" style="1" customWidth="1"/>
  </cols>
  <sheetData>
    <row r="1" spans="1:10" s="24" customFormat="1" ht="12.75">
      <c r="A1" s="21" t="s">
        <v>65</v>
      </c>
      <c r="B1" s="21"/>
      <c r="C1" s="21"/>
      <c r="D1" s="22"/>
      <c r="E1" s="22"/>
      <c r="F1" s="22"/>
      <c r="G1" s="22"/>
      <c r="H1" s="23"/>
      <c r="I1" s="23"/>
      <c r="J1" s="31"/>
    </row>
    <row r="2" spans="1:14" s="5" customFormat="1" ht="45">
      <c r="A2" s="15" t="s">
        <v>60</v>
      </c>
      <c r="B2" s="9" t="s">
        <v>55</v>
      </c>
      <c r="C2" s="9" t="s">
        <v>56</v>
      </c>
      <c r="D2" s="9" t="s">
        <v>57</v>
      </c>
      <c r="E2" s="9" t="s">
        <v>62</v>
      </c>
      <c r="F2" s="27" t="s">
        <v>54</v>
      </c>
      <c r="G2" s="27" t="s">
        <v>63</v>
      </c>
      <c r="H2" s="28" t="s">
        <v>1</v>
      </c>
      <c r="I2" s="28" t="s">
        <v>2</v>
      </c>
      <c r="J2" s="32" t="s">
        <v>0</v>
      </c>
      <c r="K2" s="29" t="s">
        <v>58</v>
      </c>
      <c r="L2" s="29" t="s">
        <v>59</v>
      </c>
      <c r="M2" s="30" t="s">
        <v>82</v>
      </c>
      <c r="N2" s="29" t="s">
        <v>61</v>
      </c>
    </row>
    <row r="3" spans="1:14" ht="11.25">
      <c r="A3" s="2" t="s">
        <v>3</v>
      </c>
      <c r="B3" s="3">
        <v>809300000</v>
      </c>
      <c r="C3" s="3">
        <v>2300000</v>
      </c>
      <c r="D3" s="3">
        <v>253600000</v>
      </c>
      <c r="E3" s="3">
        <f>B3+C3-D3</f>
        <v>558000000</v>
      </c>
      <c r="F3" s="3">
        <v>173946</v>
      </c>
      <c r="G3" s="3">
        <f>E3/F3</f>
        <v>3207.8921044462077</v>
      </c>
      <c r="H3" s="17">
        <v>1.0487287330467865</v>
      </c>
      <c r="I3" s="17">
        <v>0.9073130037567035</v>
      </c>
      <c r="J3" s="33">
        <f>J$53</f>
        <v>0.6210208132893954</v>
      </c>
      <c r="K3" s="7">
        <f aca="true" t="shared" si="0" ref="K3:K34">G3/H3</f>
        <v>3058.8387667481743</v>
      </c>
      <c r="L3" s="7">
        <f aca="true" t="shared" si="1" ref="L3:L34">G3/I3</f>
        <v>3535.5958651138276</v>
      </c>
      <c r="M3" s="6">
        <f aca="true" t="shared" si="2" ref="M3:M34">G3/J3</f>
        <v>5165.514642665175</v>
      </c>
      <c r="N3" s="7">
        <f aca="true" t="shared" si="3" ref="N3:N34">((G3/J3)/H3)/I3</f>
        <v>5428.6681539118745</v>
      </c>
    </row>
    <row r="4" spans="1:14" ht="11.25">
      <c r="A4" s="2" t="s">
        <v>4</v>
      </c>
      <c r="B4" s="3">
        <v>172700000</v>
      </c>
      <c r="C4" s="3">
        <v>800000</v>
      </c>
      <c r="D4" s="3">
        <v>17607500</v>
      </c>
      <c r="E4" s="3">
        <f aca="true" t="shared" si="4" ref="E4:E52">B4+C4-D4</f>
        <v>155892500</v>
      </c>
      <c r="F4" s="3">
        <v>17611</v>
      </c>
      <c r="G4" s="3">
        <f aca="true" t="shared" si="5" ref="G4:G53">E4/F4</f>
        <v>8851.99591164613</v>
      </c>
      <c r="H4" s="17">
        <v>0.9743062060320075</v>
      </c>
      <c r="I4" s="17">
        <v>1.2792743654744936</v>
      </c>
      <c r="J4" s="33">
        <f aca="true" t="shared" si="6" ref="J4:J52">J$53</f>
        <v>0.6210208132893954</v>
      </c>
      <c r="K4" s="7">
        <f t="shared" si="0"/>
        <v>9085.43521209525</v>
      </c>
      <c r="L4" s="7">
        <f t="shared" si="1"/>
        <v>6919.5445094085435</v>
      </c>
      <c r="M4" s="6">
        <f t="shared" si="2"/>
        <v>14253.944026061337</v>
      </c>
      <c r="N4" s="7">
        <f t="shared" si="3"/>
        <v>11436.045713747671</v>
      </c>
    </row>
    <row r="5" spans="1:14" ht="11.25">
      <c r="A5" s="2" t="s">
        <v>5</v>
      </c>
      <c r="B5" s="3">
        <v>568100000</v>
      </c>
      <c r="C5" s="3">
        <v>169500000</v>
      </c>
      <c r="D5" s="3">
        <v>106900000</v>
      </c>
      <c r="E5" s="3">
        <f t="shared" si="4"/>
        <v>630700000</v>
      </c>
      <c r="F5" s="3">
        <v>159040</v>
      </c>
      <c r="G5" s="3">
        <f t="shared" si="5"/>
        <v>3965.669014084507</v>
      </c>
      <c r="H5" s="17">
        <v>1.048918070590118</v>
      </c>
      <c r="I5" s="17">
        <v>0.9490168905859673</v>
      </c>
      <c r="J5" s="33">
        <f t="shared" si="6"/>
        <v>0.6210208132893954</v>
      </c>
      <c r="K5" s="7">
        <f t="shared" si="0"/>
        <v>3780.7233236561883</v>
      </c>
      <c r="L5" s="7">
        <f t="shared" si="1"/>
        <v>4178.712785223367</v>
      </c>
      <c r="M5" s="6">
        <f t="shared" si="2"/>
        <v>6385.7264188607915</v>
      </c>
      <c r="N5" s="7">
        <f t="shared" si="3"/>
        <v>6414.9724976717325</v>
      </c>
    </row>
    <row r="6" spans="1:14" ht="11.25">
      <c r="A6" s="2" t="s">
        <v>6</v>
      </c>
      <c r="B6" s="3">
        <v>380100000</v>
      </c>
      <c r="C6" s="3">
        <v>0</v>
      </c>
      <c r="D6" s="3">
        <v>107300000</v>
      </c>
      <c r="E6" s="3">
        <f t="shared" si="4"/>
        <v>272800000</v>
      </c>
      <c r="F6" s="3">
        <v>72268</v>
      </c>
      <c r="G6" s="3">
        <f t="shared" si="5"/>
        <v>3774.8381026180327</v>
      </c>
      <c r="H6" s="17">
        <v>0.982300838602686</v>
      </c>
      <c r="I6" s="17">
        <v>0.8999617450017772</v>
      </c>
      <c r="J6" s="33">
        <f t="shared" si="6"/>
        <v>0.6210208132893954</v>
      </c>
      <c r="K6" s="7">
        <f t="shared" si="0"/>
        <v>3842.853384903657</v>
      </c>
      <c r="L6" s="7">
        <f t="shared" si="1"/>
        <v>4194.442845579596</v>
      </c>
      <c r="M6" s="6">
        <f t="shared" si="2"/>
        <v>6078.440564050726</v>
      </c>
      <c r="N6" s="7">
        <f t="shared" si="3"/>
        <v>6875.805935109139</v>
      </c>
    </row>
    <row r="7" spans="1:14" ht="11.25">
      <c r="A7" s="2" t="s">
        <v>7</v>
      </c>
      <c r="B7" s="3">
        <v>5425400000</v>
      </c>
      <c r="C7" s="3">
        <v>841000000</v>
      </c>
      <c r="D7" s="3">
        <v>558000000</v>
      </c>
      <c r="E7" s="3">
        <f t="shared" si="4"/>
        <v>5708400000</v>
      </c>
      <c r="F7" s="3">
        <v>1288106</v>
      </c>
      <c r="G7" s="3">
        <f t="shared" si="5"/>
        <v>4431.622863335781</v>
      </c>
      <c r="H7" s="17">
        <v>0.892902173660552</v>
      </c>
      <c r="I7" s="17">
        <v>1.1194091768088898</v>
      </c>
      <c r="J7" s="33">
        <f t="shared" si="6"/>
        <v>0.6210208132893954</v>
      </c>
      <c r="K7" s="7">
        <f t="shared" si="0"/>
        <v>4963.167292076185</v>
      </c>
      <c r="L7" s="7">
        <f t="shared" si="1"/>
        <v>3958.8945268155207</v>
      </c>
      <c r="M7" s="6">
        <f t="shared" si="2"/>
        <v>7136.029531542685</v>
      </c>
      <c r="N7" s="7">
        <f t="shared" si="3"/>
        <v>7139.435847854528</v>
      </c>
    </row>
    <row r="8" spans="1:14" ht="11.25">
      <c r="A8" s="2" t="s">
        <v>8</v>
      </c>
      <c r="B8" s="3">
        <v>465800000</v>
      </c>
      <c r="C8" s="3">
        <v>16900000</v>
      </c>
      <c r="D8" s="3">
        <v>86300000</v>
      </c>
      <c r="E8" s="3">
        <f t="shared" si="4"/>
        <v>396400000</v>
      </c>
      <c r="F8" s="3">
        <v>134262</v>
      </c>
      <c r="G8" s="3">
        <f t="shared" si="5"/>
        <v>2952.43628130074</v>
      </c>
      <c r="H8" s="17">
        <v>1.0528613094943529</v>
      </c>
      <c r="I8" s="17">
        <v>0.975219929539538</v>
      </c>
      <c r="J8" s="33">
        <f t="shared" si="6"/>
        <v>0.6210208132893954</v>
      </c>
      <c r="K8" s="7">
        <f t="shared" si="0"/>
        <v>2804.202466817474</v>
      </c>
      <c r="L8" s="7">
        <f t="shared" si="1"/>
        <v>3027.456876004133</v>
      </c>
      <c r="M8" s="6">
        <f t="shared" si="2"/>
        <v>4754.1663952652525</v>
      </c>
      <c r="N8" s="7">
        <f t="shared" si="3"/>
        <v>4630.209518731959</v>
      </c>
    </row>
    <row r="9" spans="1:14" ht="11.25">
      <c r="A9" s="2" t="s">
        <v>9</v>
      </c>
      <c r="B9" s="3">
        <v>487300000</v>
      </c>
      <c r="C9" s="3">
        <v>0</v>
      </c>
      <c r="D9" s="3">
        <v>61400000</v>
      </c>
      <c r="E9" s="3">
        <f t="shared" si="4"/>
        <v>425900000</v>
      </c>
      <c r="F9" s="3">
        <v>62853</v>
      </c>
      <c r="G9" s="3">
        <f t="shared" si="5"/>
        <v>6776.128426646302</v>
      </c>
      <c r="H9" s="17">
        <v>1.0175221357776298</v>
      </c>
      <c r="I9" s="17">
        <v>1.2792743654744936</v>
      </c>
      <c r="J9" s="33">
        <f t="shared" si="6"/>
        <v>0.6210208132893954</v>
      </c>
      <c r="K9" s="7">
        <f t="shared" si="0"/>
        <v>6659.440800732774</v>
      </c>
      <c r="L9" s="7">
        <f t="shared" si="1"/>
        <v>5296.853129807677</v>
      </c>
      <c r="M9" s="6">
        <f t="shared" si="2"/>
        <v>10911.274278803647</v>
      </c>
      <c r="N9" s="7">
        <f t="shared" si="3"/>
        <v>8382.390897883382</v>
      </c>
    </row>
    <row r="10" spans="1:14" ht="11.25">
      <c r="A10" s="2" t="s">
        <v>10</v>
      </c>
      <c r="B10" s="3">
        <v>119000000</v>
      </c>
      <c r="C10" s="3">
        <v>0</v>
      </c>
      <c r="D10" s="3">
        <v>8800000</v>
      </c>
      <c r="E10" s="3">
        <f t="shared" si="4"/>
        <v>110200000</v>
      </c>
      <c r="F10" s="3">
        <v>25847</v>
      </c>
      <c r="G10" s="3">
        <f t="shared" si="5"/>
        <v>4263.550895655202</v>
      </c>
      <c r="H10" s="17">
        <v>1.1915241932627918</v>
      </c>
      <c r="I10" s="17">
        <v>1.025546771890043</v>
      </c>
      <c r="J10" s="33">
        <f t="shared" si="6"/>
        <v>0.6210208132893954</v>
      </c>
      <c r="K10" s="7">
        <f t="shared" si="0"/>
        <v>3578.232754116535</v>
      </c>
      <c r="L10" s="7">
        <f t="shared" si="1"/>
        <v>4157.3441724141385</v>
      </c>
      <c r="M10" s="6">
        <f t="shared" si="2"/>
        <v>6865.391311238372</v>
      </c>
      <c r="N10" s="7">
        <f t="shared" si="3"/>
        <v>5618.326309875666</v>
      </c>
    </row>
    <row r="11" spans="1:14" ht="11.25">
      <c r="A11" s="2" t="s">
        <v>11</v>
      </c>
      <c r="B11" s="3">
        <v>1604100000</v>
      </c>
      <c r="C11" s="3">
        <v>0</v>
      </c>
      <c r="D11" s="3">
        <v>241800000</v>
      </c>
      <c r="E11" s="3">
        <f t="shared" si="4"/>
        <v>1362300000</v>
      </c>
      <c r="F11" s="3">
        <v>386611</v>
      </c>
      <c r="G11" s="3">
        <f t="shared" si="5"/>
        <v>3523.69694602585</v>
      </c>
      <c r="H11" s="17">
        <v>0.981577099394211</v>
      </c>
      <c r="I11" s="17">
        <v>0.936118556997178</v>
      </c>
      <c r="J11" s="33">
        <f t="shared" si="6"/>
        <v>0.6210208132893954</v>
      </c>
      <c r="K11" s="7">
        <f t="shared" si="0"/>
        <v>3589.8320653574037</v>
      </c>
      <c r="L11" s="7">
        <f t="shared" si="1"/>
        <v>3764.156708236767</v>
      </c>
      <c r="M11" s="6">
        <f t="shared" si="2"/>
        <v>5674.040017051424</v>
      </c>
      <c r="N11" s="7">
        <f t="shared" si="3"/>
        <v>6175.002280758662</v>
      </c>
    </row>
    <row r="12" spans="1:14" ht="11.25">
      <c r="A12" s="2" t="s">
        <v>12</v>
      </c>
      <c r="B12" s="3">
        <v>977600000</v>
      </c>
      <c r="C12" s="3">
        <v>9500000</v>
      </c>
      <c r="D12" s="3">
        <v>199400000</v>
      </c>
      <c r="E12" s="3">
        <f t="shared" si="4"/>
        <v>787700000</v>
      </c>
      <c r="F12" s="3">
        <v>193170</v>
      </c>
      <c r="G12" s="3">
        <f t="shared" si="5"/>
        <v>4077.755345032873</v>
      </c>
      <c r="H12" s="17">
        <v>1.0258138613708603</v>
      </c>
      <c r="I12" s="17">
        <v>0.9350501128465728</v>
      </c>
      <c r="J12" s="33">
        <f t="shared" si="6"/>
        <v>0.6210208132893954</v>
      </c>
      <c r="K12" s="7">
        <f t="shared" si="0"/>
        <v>3975.1415910714145</v>
      </c>
      <c r="L12" s="7">
        <f t="shared" si="1"/>
        <v>4361.001928141544</v>
      </c>
      <c r="M12" s="6">
        <f t="shared" si="2"/>
        <v>6566.213656244466</v>
      </c>
      <c r="N12" s="7">
        <f t="shared" si="3"/>
        <v>6845.600644131593</v>
      </c>
    </row>
    <row r="13" spans="1:14" ht="11.25">
      <c r="A13" s="2" t="s">
        <v>13</v>
      </c>
      <c r="B13" s="3">
        <v>317900000</v>
      </c>
      <c r="C13" s="3">
        <v>0</v>
      </c>
      <c r="D13" s="3">
        <v>66400000</v>
      </c>
      <c r="E13" s="3">
        <f t="shared" si="4"/>
        <v>251500000</v>
      </c>
      <c r="F13" s="3">
        <v>30796</v>
      </c>
      <c r="G13" s="3">
        <f t="shared" si="5"/>
        <v>8166.645018833615</v>
      </c>
      <c r="H13" s="17">
        <v>1.0873777308577466</v>
      </c>
      <c r="I13" s="17">
        <v>1.2792743654744936</v>
      </c>
      <c r="J13" s="33">
        <f t="shared" si="6"/>
        <v>0.6210208132893954</v>
      </c>
      <c r="K13" s="7">
        <f t="shared" si="0"/>
        <v>7510.4030431003885</v>
      </c>
      <c r="L13" s="7">
        <f t="shared" si="1"/>
        <v>6383.810415684002</v>
      </c>
      <c r="M13" s="6">
        <f t="shared" si="2"/>
        <v>13150.356387536985</v>
      </c>
      <c r="N13" s="7">
        <f t="shared" si="3"/>
        <v>9453.51659271347</v>
      </c>
    </row>
    <row r="14" spans="1:14" ht="11.25">
      <c r="A14" s="2" t="s">
        <v>14</v>
      </c>
      <c r="B14" s="3">
        <v>196500000</v>
      </c>
      <c r="C14" s="3">
        <v>8400000</v>
      </c>
      <c r="D14" s="3">
        <v>24000000</v>
      </c>
      <c r="E14" s="3">
        <f t="shared" si="4"/>
        <v>180900000</v>
      </c>
      <c r="F14" s="3">
        <v>37568</v>
      </c>
      <c r="G14" s="3">
        <f t="shared" si="5"/>
        <v>4815.268313458262</v>
      </c>
      <c r="H14" s="17">
        <v>1.0594072192945132</v>
      </c>
      <c r="I14" s="17">
        <v>0.9350268916022304</v>
      </c>
      <c r="J14" s="33">
        <f t="shared" si="6"/>
        <v>0.6210208132893954</v>
      </c>
      <c r="K14" s="7">
        <f t="shared" si="0"/>
        <v>4545.247781740504</v>
      </c>
      <c r="L14" s="7">
        <f t="shared" si="1"/>
        <v>5149.871470762709</v>
      </c>
      <c r="M14" s="6">
        <f t="shared" si="2"/>
        <v>7753.795380790803</v>
      </c>
      <c r="N14" s="7">
        <f t="shared" si="3"/>
        <v>7827.576242109038</v>
      </c>
    </row>
    <row r="15" spans="1:14" ht="11.25">
      <c r="A15" s="2" t="s">
        <v>15</v>
      </c>
      <c r="B15" s="3">
        <v>1582100000</v>
      </c>
      <c r="C15" s="3">
        <v>335200000</v>
      </c>
      <c r="D15" s="3">
        <v>361800000</v>
      </c>
      <c r="E15" s="3">
        <f t="shared" si="4"/>
        <v>1555500000</v>
      </c>
      <c r="F15" s="3">
        <v>383363</v>
      </c>
      <c r="G15" s="3">
        <f t="shared" si="5"/>
        <v>4057.512070804955</v>
      </c>
      <c r="H15" s="17">
        <v>0.9679610740890748</v>
      </c>
      <c r="I15" s="17">
        <v>1.0452155662143439</v>
      </c>
      <c r="J15" s="33">
        <f t="shared" si="6"/>
        <v>0.6210208132893954</v>
      </c>
      <c r="K15" s="7">
        <f t="shared" si="0"/>
        <v>4191.813265449112</v>
      </c>
      <c r="L15" s="7">
        <f t="shared" si="1"/>
        <v>3881.9858811525537</v>
      </c>
      <c r="M15" s="6">
        <f t="shared" si="2"/>
        <v>6533.616883648884</v>
      </c>
      <c r="N15" s="7">
        <f t="shared" si="3"/>
        <v>6457.878994223354</v>
      </c>
    </row>
    <row r="16" spans="1:14" ht="11.25">
      <c r="A16" s="2" t="s">
        <v>16</v>
      </c>
      <c r="B16" s="3">
        <v>877000000</v>
      </c>
      <c r="C16" s="3">
        <v>0</v>
      </c>
      <c r="D16" s="3">
        <v>131400000</v>
      </c>
      <c r="E16" s="3">
        <f t="shared" si="4"/>
        <v>745600000</v>
      </c>
      <c r="F16" s="3">
        <v>177364</v>
      </c>
      <c r="G16" s="3">
        <f t="shared" si="5"/>
        <v>4203.784307976816</v>
      </c>
      <c r="H16" s="17">
        <v>1.1276066827630773</v>
      </c>
      <c r="I16" s="17">
        <v>1.0010709130760094</v>
      </c>
      <c r="J16" s="33">
        <f t="shared" si="6"/>
        <v>0.6210208132893954</v>
      </c>
      <c r="K16" s="7">
        <f t="shared" si="0"/>
        <v>3728.0590583907333</v>
      </c>
      <c r="L16" s="7">
        <f t="shared" si="1"/>
        <v>4199.287236365473</v>
      </c>
      <c r="M16" s="6">
        <f t="shared" si="2"/>
        <v>6769.152044535188</v>
      </c>
      <c r="N16" s="7">
        <f t="shared" si="3"/>
        <v>5996.692578530702</v>
      </c>
    </row>
    <row r="17" spans="1:14" ht="11.25">
      <c r="A17" s="2" t="s">
        <v>17</v>
      </c>
      <c r="B17" s="3">
        <v>529400000</v>
      </c>
      <c r="C17" s="3">
        <v>21300000</v>
      </c>
      <c r="D17" s="3">
        <v>85700000</v>
      </c>
      <c r="E17" s="3">
        <f t="shared" si="4"/>
        <v>465000000</v>
      </c>
      <c r="F17" s="3">
        <v>90078</v>
      </c>
      <c r="G17" s="3">
        <f t="shared" si="5"/>
        <v>5162.192766269233</v>
      </c>
      <c r="H17" s="17">
        <v>1.0893705478454379</v>
      </c>
      <c r="I17" s="17">
        <v>0.9989290869239905</v>
      </c>
      <c r="J17" s="33">
        <f t="shared" si="6"/>
        <v>0.6210208132893954</v>
      </c>
      <c r="K17" s="7">
        <f t="shared" si="0"/>
        <v>4738.693162284442</v>
      </c>
      <c r="L17" s="7">
        <f t="shared" si="1"/>
        <v>5167.726952636058</v>
      </c>
      <c r="M17" s="6">
        <f t="shared" si="2"/>
        <v>8312.431171068745</v>
      </c>
      <c r="N17" s="7">
        <f t="shared" si="3"/>
        <v>7638.670443342817</v>
      </c>
    </row>
    <row r="18" spans="1:14" ht="11.25">
      <c r="A18" s="2" t="s">
        <v>18</v>
      </c>
      <c r="B18" s="3">
        <v>446100000</v>
      </c>
      <c r="C18" s="3">
        <v>93800000</v>
      </c>
      <c r="D18" s="3">
        <v>121000000</v>
      </c>
      <c r="E18" s="3">
        <f t="shared" si="4"/>
        <v>418900000</v>
      </c>
      <c r="F18" s="3">
        <v>107093</v>
      </c>
      <c r="G18" s="3">
        <f t="shared" si="5"/>
        <v>3911.553509566452</v>
      </c>
      <c r="H18" s="17">
        <v>1.0573264625626717</v>
      </c>
      <c r="I18" s="17">
        <v>1.011934184854584</v>
      </c>
      <c r="J18" s="33">
        <f t="shared" si="6"/>
        <v>0.6210208132893954</v>
      </c>
      <c r="K18" s="7">
        <f t="shared" si="0"/>
        <v>3699.4756568240145</v>
      </c>
      <c r="L18" s="7">
        <f t="shared" si="1"/>
        <v>3865.422838866291</v>
      </c>
      <c r="M18" s="6">
        <f t="shared" si="2"/>
        <v>6298.586820058267</v>
      </c>
      <c r="N18" s="7">
        <f t="shared" si="3"/>
        <v>5886.833476870774</v>
      </c>
    </row>
    <row r="19" spans="1:14" ht="11.25">
      <c r="A19" s="2" t="s">
        <v>19</v>
      </c>
      <c r="B19" s="3">
        <v>634000000</v>
      </c>
      <c r="C19" s="3">
        <v>0</v>
      </c>
      <c r="D19" s="3">
        <v>196300000</v>
      </c>
      <c r="E19" s="3">
        <f t="shared" si="4"/>
        <v>437700000</v>
      </c>
      <c r="F19" s="3">
        <v>129791</v>
      </c>
      <c r="G19" s="3">
        <f t="shared" si="5"/>
        <v>3372.3447696681587</v>
      </c>
      <c r="H19" s="17">
        <v>1.0216173762506358</v>
      </c>
      <c r="I19" s="17">
        <v>0.9045560815404653</v>
      </c>
      <c r="J19" s="33">
        <f t="shared" si="6"/>
        <v>0.6210208132893954</v>
      </c>
      <c r="K19" s="7">
        <f t="shared" si="0"/>
        <v>3300.986110910484</v>
      </c>
      <c r="L19" s="7">
        <f t="shared" si="1"/>
        <v>3728.1765481306943</v>
      </c>
      <c r="M19" s="6">
        <f t="shared" si="2"/>
        <v>5430.324873985581</v>
      </c>
      <c r="N19" s="7">
        <f t="shared" si="3"/>
        <v>5876.274075472019</v>
      </c>
    </row>
    <row r="20" spans="1:14" ht="11.25">
      <c r="A20" s="2" t="s">
        <v>20</v>
      </c>
      <c r="B20" s="3">
        <v>587300000</v>
      </c>
      <c r="C20" s="3">
        <v>0</v>
      </c>
      <c r="D20" s="3">
        <v>157500000</v>
      </c>
      <c r="E20" s="3">
        <f t="shared" si="4"/>
        <v>429800000</v>
      </c>
      <c r="F20" s="3">
        <v>132910</v>
      </c>
      <c r="G20" s="3">
        <f t="shared" si="5"/>
        <v>3233.7672108945903</v>
      </c>
      <c r="H20" s="17">
        <v>1.0201757882210285</v>
      </c>
      <c r="I20" s="17">
        <v>0.8899068127460876</v>
      </c>
      <c r="J20" s="33">
        <f t="shared" si="6"/>
        <v>0.6210208132893954</v>
      </c>
      <c r="K20" s="7">
        <f t="shared" si="0"/>
        <v>3169.8137205682942</v>
      </c>
      <c r="L20" s="7">
        <f t="shared" si="1"/>
        <v>3633.8267834086846</v>
      </c>
      <c r="M20" s="6">
        <f t="shared" si="2"/>
        <v>5207.180084297201</v>
      </c>
      <c r="N20" s="7">
        <f t="shared" si="3"/>
        <v>5735.655437366047</v>
      </c>
    </row>
    <row r="21" spans="1:14" ht="11.25">
      <c r="A21" s="2" t="s">
        <v>21</v>
      </c>
      <c r="B21" s="3">
        <v>165500000</v>
      </c>
      <c r="C21" s="3">
        <v>0</v>
      </c>
      <c r="D21" s="3">
        <v>10600000</v>
      </c>
      <c r="E21" s="3">
        <f t="shared" si="4"/>
        <v>154900000</v>
      </c>
      <c r="F21" s="3">
        <v>29979</v>
      </c>
      <c r="G21" s="3">
        <f t="shared" si="5"/>
        <v>5166.950198472264</v>
      </c>
      <c r="H21" s="17">
        <v>1.0592040942648104</v>
      </c>
      <c r="I21" s="17">
        <v>1.1059540671775918</v>
      </c>
      <c r="J21" s="33">
        <f t="shared" si="6"/>
        <v>0.6210208132893954</v>
      </c>
      <c r="K21" s="7">
        <f t="shared" si="0"/>
        <v>4878.1440955990865</v>
      </c>
      <c r="L21" s="7">
        <f t="shared" si="1"/>
        <v>4671.939234925356</v>
      </c>
      <c r="M21" s="6">
        <f t="shared" si="2"/>
        <v>8320.091835737665</v>
      </c>
      <c r="N21" s="7">
        <f t="shared" si="3"/>
        <v>7102.502235114004</v>
      </c>
    </row>
    <row r="22" spans="1:14" ht="11.25">
      <c r="A22" s="2" t="s">
        <v>22</v>
      </c>
      <c r="B22" s="3">
        <v>686500000</v>
      </c>
      <c r="C22" s="3">
        <v>118900000</v>
      </c>
      <c r="D22" s="3">
        <v>187500000</v>
      </c>
      <c r="E22" s="3">
        <f t="shared" si="4"/>
        <v>617900000</v>
      </c>
      <c r="F22" s="3">
        <v>155929</v>
      </c>
      <c r="G22" s="3">
        <f t="shared" si="5"/>
        <v>3962.700972878682</v>
      </c>
      <c r="H22" s="17">
        <v>1.011315455750598</v>
      </c>
      <c r="I22" s="17">
        <v>1.0245869604572235</v>
      </c>
      <c r="J22" s="33">
        <f t="shared" si="6"/>
        <v>0.6210208132893954</v>
      </c>
      <c r="K22" s="7">
        <f t="shared" si="0"/>
        <v>3918.3629107473366</v>
      </c>
      <c r="L22" s="7">
        <f t="shared" si="1"/>
        <v>3867.60824196935</v>
      </c>
      <c r="M22" s="6">
        <f t="shared" si="2"/>
        <v>6380.947124604768</v>
      </c>
      <c r="N22" s="7">
        <f t="shared" si="3"/>
        <v>6158.141685738539</v>
      </c>
    </row>
    <row r="23" spans="1:14" ht="11.25">
      <c r="A23" s="2" t="s">
        <v>23</v>
      </c>
      <c r="B23" s="3">
        <v>521400000</v>
      </c>
      <c r="C23" s="3">
        <v>0</v>
      </c>
      <c r="D23" s="3">
        <v>28000000</v>
      </c>
      <c r="E23" s="3">
        <f t="shared" si="4"/>
        <v>493400000</v>
      </c>
      <c r="F23" s="3">
        <v>118885</v>
      </c>
      <c r="G23" s="3">
        <f t="shared" si="5"/>
        <v>4150.229213105102</v>
      </c>
      <c r="H23" s="17">
        <v>0.9680717591635561</v>
      </c>
      <c r="I23" s="17">
        <v>1.2091793045063826</v>
      </c>
      <c r="J23" s="33">
        <f t="shared" si="6"/>
        <v>0.6210208132893954</v>
      </c>
      <c r="K23" s="7">
        <f t="shared" si="0"/>
        <v>4287.109063785755</v>
      </c>
      <c r="L23" s="7">
        <f t="shared" si="1"/>
        <v>3432.2694720609115</v>
      </c>
      <c r="M23" s="6">
        <f t="shared" si="2"/>
        <v>6682.91484648051</v>
      </c>
      <c r="N23" s="7">
        <f t="shared" si="3"/>
        <v>5709.100273720879</v>
      </c>
    </row>
    <row r="24" spans="1:14" ht="11.25">
      <c r="A24" s="2" t="s">
        <v>24</v>
      </c>
      <c r="B24" s="3">
        <v>1479100000</v>
      </c>
      <c r="C24" s="3">
        <v>179700000</v>
      </c>
      <c r="D24" s="3">
        <v>180400000</v>
      </c>
      <c r="E24" s="3">
        <f t="shared" si="4"/>
        <v>1478400000</v>
      </c>
      <c r="F24" s="3">
        <v>340230</v>
      </c>
      <c r="G24" s="3">
        <f t="shared" si="5"/>
        <v>4345.295829291949</v>
      </c>
      <c r="H24" s="17">
        <v>1.0464937296448849</v>
      </c>
      <c r="I24" s="17">
        <v>1.0121079438208702</v>
      </c>
      <c r="J24" s="33">
        <f t="shared" si="6"/>
        <v>0.6210208132893954</v>
      </c>
      <c r="K24" s="7">
        <f t="shared" si="0"/>
        <v>4152.242585119428</v>
      </c>
      <c r="L24" s="7">
        <f t="shared" si="1"/>
        <v>4293.312641028939</v>
      </c>
      <c r="M24" s="6">
        <f t="shared" si="2"/>
        <v>6997.021253242673</v>
      </c>
      <c r="N24" s="7">
        <f t="shared" si="3"/>
        <v>6606.169750560873</v>
      </c>
    </row>
    <row r="25" spans="1:14" ht="11.25">
      <c r="A25" s="2" t="s">
        <v>25</v>
      </c>
      <c r="B25" s="3">
        <v>941800000</v>
      </c>
      <c r="C25" s="3">
        <v>0</v>
      </c>
      <c r="D25" s="3">
        <v>146700000</v>
      </c>
      <c r="E25" s="3">
        <f t="shared" si="4"/>
        <v>795100000</v>
      </c>
      <c r="F25" s="3">
        <v>175191</v>
      </c>
      <c r="G25" s="3">
        <f t="shared" si="5"/>
        <v>4538.4751499791655</v>
      </c>
      <c r="H25" s="17">
        <v>0.9830980092859627</v>
      </c>
      <c r="I25" s="17">
        <v>1.0463327215958973</v>
      </c>
      <c r="J25" s="33">
        <f t="shared" si="6"/>
        <v>0.6210208132893954</v>
      </c>
      <c r="K25" s="7">
        <f t="shared" si="0"/>
        <v>4616.503244956748</v>
      </c>
      <c r="L25" s="7">
        <f t="shared" si="1"/>
        <v>4337.506661415453</v>
      </c>
      <c r="M25" s="6">
        <f t="shared" si="2"/>
        <v>7308.088638672144</v>
      </c>
      <c r="N25" s="7">
        <f t="shared" si="3"/>
        <v>7104.5599362442235</v>
      </c>
    </row>
    <row r="26" spans="1:14" ht="11.25">
      <c r="A26" s="2" t="s">
        <v>26</v>
      </c>
      <c r="B26" s="3">
        <v>362900000</v>
      </c>
      <c r="C26" s="3">
        <v>23400000</v>
      </c>
      <c r="D26" s="3">
        <v>106800000</v>
      </c>
      <c r="E26" s="3">
        <f t="shared" si="4"/>
        <v>279500000</v>
      </c>
      <c r="F26" s="3">
        <v>96515</v>
      </c>
      <c r="G26" s="3">
        <f t="shared" si="5"/>
        <v>2895.922913536756</v>
      </c>
      <c r="H26" s="17">
        <v>1.038929506800869</v>
      </c>
      <c r="I26" s="17">
        <v>0.889743863669409</v>
      </c>
      <c r="J26" s="33">
        <f t="shared" si="6"/>
        <v>0.6210208132893954</v>
      </c>
      <c r="K26" s="7">
        <f t="shared" si="0"/>
        <v>2787.4104013601914</v>
      </c>
      <c r="L26" s="7">
        <f t="shared" si="1"/>
        <v>3254.7826759868026</v>
      </c>
      <c r="M26" s="6">
        <f t="shared" si="2"/>
        <v>4663.165632400885</v>
      </c>
      <c r="N26" s="7">
        <f t="shared" si="3"/>
        <v>5044.635121497882</v>
      </c>
    </row>
    <row r="27" spans="1:14" ht="11.25">
      <c r="A27" s="2" t="s">
        <v>27</v>
      </c>
      <c r="B27" s="3">
        <v>557600000</v>
      </c>
      <c r="C27" s="3">
        <v>53000000</v>
      </c>
      <c r="D27" s="3">
        <v>81500000</v>
      </c>
      <c r="E27" s="3">
        <f t="shared" si="4"/>
        <v>529100000</v>
      </c>
      <c r="F27" s="3">
        <v>150971</v>
      </c>
      <c r="G27" s="3">
        <f t="shared" si="5"/>
        <v>3504.646587755264</v>
      </c>
      <c r="H27" s="17">
        <v>0.9632518099686856</v>
      </c>
      <c r="I27" s="17">
        <v>1.010852928982962</v>
      </c>
      <c r="J27" s="33">
        <f t="shared" si="6"/>
        <v>0.6210208132893954</v>
      </c>
      <c r="K27" s="7">
        <f t="shared" si="0"/>
        <v>3638.3493407286687</v>
      </c>
      <c r="L27" s="7">
        <f t="shared" si="1"/>
        <v>3467.019273794215</v>
      </c>
      <c r="M27" s="6">
        <f t="shared" si="2"/>
        <v>5643.364139749211</v>
      </c>
      <c r="N27" s="7">
        <f t="shared" si="3"/>
        <v>5795.758310355691</v>
      </c>
    </row>
    <row r="28" spans="1:14" ht="11.25">
      <c r="A28" s="2" t="s">
        <v>28</v>
      </c>
      <c r="B28" s="3">
        <v>130200000</v>
      </c>
      <c r="C28" s="3">
        <v>2400000</v>
      </c>
      <c r="D28" s="3">
        <v>16600000</v>
      </c>
      <c r="E28" s="3">
        <f t="shared" si="4"/>
        <v>116000000</v>
      </c>
      <c r="F28" s="3">
        <v>28666</v>
      </c>
      <c r="G28" s="3">
        <f t="shared" si="5"/>
        <v>4046.6057350170936</v>
      </c>
      <c r="H28" s="17">
        <v>1.0200601846819284</v>
      </c>
      <c r="I28" s="17">
        <v>0.9343945797878952</v>
      </c>
      <c r="J28" s="33">
        <f t="shared" si="6"/>
        <v>0.6210208132893954</v>
      </c>
      <c r="K28" s="7">
        <f t="shared" si="0"/>
        <v>3967.026451756758</v>
      </c>
      <c r="L28" s="7">
        <f t="shared" si="1"/>
        <v>4330.724752208709</v>
      </c>
      <c r="M28" s="6">
        <f t="shared" si="2"/>
        <v>6516.054934750436</v>
      </c>
      <c r="N28" s="7">
        <f t="shared" si="3"/>
        <v>6836.418333058964</v>
      </c>
    </row>
    <row r="29" spans="1:14" ht="11.25">
      <c r="A29" s="2" t="s">
        <v>29</v>
      </c>
      <c r="B29" s="3">
        <v>339400000</v>
      </c>
      <c r="C29" s="3">
        <v>38900000</v>
      </c>
      <c r="D29" s="3">
        <v>119000000</v>
      </c>
      <c r="E29" s="3">
        <f t="shared" si="4"/>
        <v>259300000</v>
      </c>
      <c r="F29" s="3">
        <v>68032</v>
      </c>
      <c r="G29" s="3">
        <f t="shared" si="5"/>
        <v>3811.441674506115</v>
      </c>
      <c r="H29" s="17">
        <v>1.0472265657039181</v>
      </c>
      <c r="I29" s="17">
        <v>1.0165762984362292</v>
      </c>
      <c r="J29" s="33">
        <f t="shared" si="6"/>
        <v>0.6210208132893954</v>
      </c>
      <c r="K29" s="7">
        <f t="shared" si="0"/>
        <v>3639.557856273598</v>
      </c>
      <c r="L29" s="7">
        <f t="shared" si="1"/>
        <v>3749.2922866381487</v>
      </c>
      <c r="M29" s="6">
        <f t="shared" si="2"/>
        <v>6137.381538499234</v>
      </c>
      <c r="N29" s="7">
        <f t="shared" si="3"/>
        <v>5765.042217958386</v>
      </c>
    </row>
    <row r="30" spans="1:14" ht="11.25">
      <c r="A30" s="2" t="s">
        <v>30</v>
      </c>
      <c r="B30" s="3">
        <v>191800000</v>
      </c>
      <c r="C30" s="3">
        <v>0</v>
      </c>
      <c r="D30" s="3">
        <v>23000000</v>
      </c>
      <c r="E30" s="3">
        <f t="shared" si="4"/>
        <v>168800000</v>
      </c>
      <c r="F30" s="3">
        <v>33544</v>
      </c>
      <c r="G30" s="3">
        <f t="shared" si="5"/>
        <v>5032.196518006201</v>
      </c>
      <c r="H30" s="17">
        <v>1.0330750498154586</v>
      </c>
      <c r="I30" s="17">
        <v>1.006667900239666</v>
      </c>
      <c r="J30" s="33">
        <f t="shared" si="6"/>
        <v>0.6210208132893954</v>
      </c>
      <c r="K30" s="7">
        <f t="shared" si="0"/>
        <v>4871.0851345264</v>
      </c>
      <c r="L30" s="7">
        <f t="shared" si="1"/>
        <v>4998.864587624323</v>
      </c>
      <c r="M30" s="6">
        <f t="shared" si="2"/>
        <v>8103.104453700813</v>
      </c>
      <c r="N30" s="7">
        <f t="shared" si="3"/>
        <v>7791.720115526808</v>
      </c>
    </row>
    <row r="31" spans="1:14" ht="11.25">
      <c r="A31" s="2" t="s">
        <v>31</v>
      </c>
      <c r="B31" s="3">
        <v>75200000</v>
      </c>
      <c r="C31" s="3">
        <v>0</v>
      </c>
      <c r="D31" s="3">
        <v>3800000</v>
      </c>
      <c r="E31" s="3">
        <f t="shared" si="4"/>
        <v>71400000</v>
      </c>
      <c r="F31" s="3">
        <v>27612</v>
      </c>
      <c r="G31" s="3">
        <f t="shared" si="5"/>
        <v>2585.832246849196</v>
      </c>
      <c r="H31" s="17">
        <v>1.1163154862314784</v>
      </c>
      <c r="I31" s="17">
        <v>1.1921804194597496</v>
      </c>
      <c r="J31" s="33">
        <f t="shared" si="6"/>
        <v>0.6210208132893954</v>
      </c>
      <c r="K31" s="7">
        <f t="shared" si="0"/>
        <v>2316.3991530553753</v>
      </c>
      <c r="L31" s="7">
        <f t="shared" si="1"/>
        <v>2168.99405881955</v>
      </c>
      <c r="M31" s="6">
        <f t="shared" si="2"/>
        <v>4163.841519501859</v>
      </c>
      <c r="N31" s="7">
        <f t="shared" si="3"/>
        <v>3128.7096175641236</v>
      </c>
    </row>
    <row r="32" spans="1:14" ht="11.25">
      <c r="A32" s="2" t="s">
        <v>32</v>
      </c>
      <c r="B32" s="3">
        <v>1080112000</v>
      </c>
      <c r="C32" s="3">
        <v>145938926</v>
      </c>
      <c r="D32" s="3">
        <v>183083000</v>
      </c>
      <c r="E32" s="3">
        <f t="shared" si="4"/>
        <v>1042967926</v>
      </c>
      <c r="F32" s="3">
        <v>170066</v>
      </c>
      <c r="G32" s="3">
        <f t="shared" si="5"/>
        <v>6132.724506956123</v>
      </c>
      <c r="H32" s="17">
        <v>0.9331297679421302</v>
      </c>
      <c r="I32" s="17">
        <v>1.221271300403696</v>
      </c>
      <c r="J32" s="33">
        <f t="shared" si="6"/>
        <v>0.6210208132893954</v>
      </c>
      <c r="K32" s="7">
        <f t="shared" si="0"/>
        <v>6572.20969435031</v>
      </c>
      <c r="L32" s="7">
        <f t="shared" si="1"/>
        <v>5021.59062030601</v>
      </c>
      <c r="M32" s="6">
        <f t="shared" si="2"/>
        <v>9875.231837194926</v>
      </c>
      <c r="N32" s="7">
        <f t="shared" si="3"/>
        <v>8665.489585294388</v>
      </c>
    </row>
    <row r="33" spans="1:14" ht="11.25">
      <c r="A33" s="2" t="s">
        <v>33</v>
      </c>
      <c r="B33" s="3">
        <v>352400000</v>
      </c>
      <c r="C33" s="3">
        <v>31000000</v>
      </c>
      <c r="D33" s="3">
        <v>48200000</v>
      </c>
      <c r="E33" s="3">
        <f t="shared" si="4"/>
        <v>335200000</v>
      </c>
      <c r="F33" s="3">
        <v>66788</v>
      </c>
      <c r="G33" s="3">
        <f t="shared" si="5"/>
        <v>5018.865664490627</v>
      </c>
      <c r="H33" s="17">
        <v>1.0990111192511498</v>
      </c>
      <c r="I33" s="17">
        <v>0.9414990794578266</v>
      </c>
      <c r="J33" s="33">
        <f t="shared" si="6"/>
        <v>0.6210208132893954</v>
      </c>
      <c r="K33" s="7">
        <f t="shared" si="0"/>
        <v>4566.710542392336</v>
      </c>
      <c r="L33" s="7">
        <f t="shared" si="1"/>
        <v>5330.717548211305</v>
      </c>
      <c r="M33" s="6">
        <f t="shared" si="2"/>
        <v>8081.638420308206</v>
      </c>
      <c r="N33" s="7">
        <f t="shared" si="3"/>
        <v>7810.47469500335</v>
      </c>
    </row>
    <row r="34" spans="1:14" ht="11.25">
      <c r="A34" s="2" t="s">
        <v>34</v>
      </c>
      <c r="B34" s="3">
        <v>2381500000</v>
      </c>
      <c r="C34" s="3">
        <v>322900000</v>
      </c>
      <c r="D34" s="3">
        <v>394800000</v>
      </c>
      <c r="E34" s="3">
        <f t="shared" si="4"/>
        <v>2309600000</v>
      </c>
      <c r="F34" s="3">
        <v>435353</v>
      </c>
      <c r="G34" s="3">
        <f t="shared" si="5"/>
        <v>5305.120212792837</v>
      </c>
      <c r="H34" s="17">
        <v>0.928766038751187</v>
      </c>
      <c r="I34" s="17">
        <v>1.1504681249385686</v>
      </c>
      <c r="J34" s="33">
        <f t="shared" si="6"/>
        <v>0.6210208132893954</v>
      </c>
      <c r="K34" s="7">
        <f t="shared" si="0"/>
        <v>5712.009259001405</v>
      </c>
      <c r="L34" s="7">
        <f t="shared" si="1"/>
        <v>4611.270923369662</v>
      </c>
      <c r="M34" s="6">
        <f t="shared" si="2"/>
        <v>8542.580376159878</v>
      </c>
      <c r="N34" s="7">
        <f t="shared" si="3"/>
        <v>7994.81017584506</v>
      </c>
    </row>
    <row r="35" spans="1:14" ht="11.25">
      <c r="A35" s="2" t="s">
        <v>35</v>
      </c>
      <c r="B35" s="3">
        <v>1340000000</v>
      </c>
      <c r="C35" s="3">
        <v>65000000</v>
      </c>
      <c r="D35" s="3">
        <v>304900000</v>
      </c>
      <c r="E35" s="3">
        <f t="shared" si="4"/>
        <v>1100100000</v>
      </c>
      <c r="F35" s="3">
        <v>235194</v>
      </c>
      <c r="G35" s="3">
        <f t="shared" si="5"/>
        <v>4677.415240184699</v>
      </c>
      <c r="H35" s="17">
        <v>0.9636899804882096</v>
      </c>
      <c r="I35" s="17">
        <v>0.9254953715322358</v>
      </c>
      <c r="J35" s="33">
        <f t="shared" si="6"/>
        <v>0.6210208132893954</v>
      </c>
      <c r="K35" s="7">
        <f aca="true" t="shared" si="7" ref="K35:K53">G35/H35</f>
        <v>4853.651417871024</v>
      </c>
      <c r="L35" s="7">
        <f aca="true" t="shared" si="8" ref="L35:L53">G35/I35</f>
        <v>5053.958543780551</v>
      </c>
      <c r="M35" s="6">
        <f aca="true" t="shared" si="9" ref="M35:M53">G35/J35</f>
        <v>7531.817195320031</v>
      </c>
      <c r="N35" s="7">
        <f aca="true" t="shared" si="10" ref="N35:N53">((G35/J35)/H35)/I35</f>
        <v>8444.776809729285</v>
      </c>
    </row>
    <row r="36" spans="1:14" ht="11.25">
      <c r="A36" s="2" t="s">
        <v>36</v>
      </c>
      <c r="B36" s="3">
        <v>156400000</v>
      </c>
      <c r="C36" s="3">
        <v>0</v>
      </c>
      <c r="D36" s="3">
        <v>34900000</v>
      </c>
      <c r="E36" s="3">
        <f t="shared" si="4"/>
        <v>121500000</v>
      </c>
      <c r="F36" s="3">
        <v>31157</v>
      </c>
      <c r="G36" s="3">
        <f t="shared" si="5"/>
        <v>3899.6052251500464</v>
      </c>
      <c r="H36" s="17">
        <v>0.989622893854537</v>
      </c>
      <c r="I36" s="17">
        <v>1.0216710928271242</v>
      </c>
      <c r="J36" s="33">
        <f t="shared" si="6"/>
        <v>0.6210208132893954</v>
      </c>
      <c r="K36" s="7">
        <f t="shared" si="7"/>
        <v>3940.4961721947016</v>
      </c>
      <c r="L36" s="7">
        <f t="shared" si="8"/>
        <v>3816.889067849837</v>
      </c>
      <c r="M36" s="6">
        <f t="shared" si="9"/>
        <v>6279.3470713079505</v>
      </c>
      <c r="N36" s="7">
        <f t="shared" si="10"/>
        <v>6210.6012832105225</v>
      </c>
    </row>
    <row r="37" spans="1:14" ht="11.25">
      <c r="A37" s="2" t="s">
        <v>37</v>
      </c>
      <c r="B37" s="3">
        <v>1356000000</v>
      </c>
      <c r="C37" s="3">
        <v>62000000</v>
      </c>
      <c r="D37" s="3">
        <v>205800000</v>
      </c>
      <c r="E37" s="3">
        <f t="shared" si="4"/>
        <v>1212200000</v>
      </c>
      <c r="F37" s="3">
        <v>341131</v>
      </c>
      <c r="G37" s="3">
        <f t="shared" si="5"/>
        <v>3553.4735922563473</v>
      </c>
      <c r="H37" s="17">
        <v>1.1067768787635108</v>
      </c>
      <c r="I37" s="17">
        <v>1.009492217446668</v>
      </c>
      <c r="J37" s="33">
        <f t="shared" si="6"/>
        <v>0.6210208132893954</v>
      </c>
      <c r="K37" s="7">
        <f t="shared" si="7"/>
        <v>3210.6503672413915</v>
      </c>
      <c r="L37" s="7">
        <f t="shared" si="8"/>
        <v>3520.060413387069</v>
      </c>
      <c r="M37" s="6">
        <f t="shared" si="9"/>
        <v>5721.987920878958</v>
      </c>
      <c r="N37" s="7">
        <f t="shared" si="10"/>
        <v>5121.343237191703</v>
      </c>
    </row>
    <row r="38" spans="1:14" ht="11.25">
      <c r="A38" s="2" t="s">
        <v>38</v>
      </c>
      <c r="B38" s="3">
        <v>648300000</v>
      </c>
      <c r="C38" s="3">
        <v>15100000</v>
      </c>
      <c r="D38" s="3">
        <v>170800000</v>
      </c>
      <c r="E38" s="3">
        <f t="shared" si="4"/>
        <v>492600000</v>
      </c>
      <c r="F38" s="3">
        <v>108110</v>
      </c>
      <c r="G38" s="3">
        <f t="shared" si="5"/>
        <v>4556.470261770419</v>
      </c>
      <c r="H38" s="17">
        <v>0.9850771404731065</v>
      </c>
      <c r="I38" s="17">
        <v>0.9028852195912299</v>
      </c>
      <c r="J38" s="33">
        <f t="shared" si="6"/>
        <v>0.6210208132893954</v>
      </c>
      <c r="K38" s="7">
        <f t="shared" si="7"/>
        <v>4625.495887136379</v>
      </c>
      <c r="L38" s="7">
        <f t="shared" si="8"/>
        <v>5046.566454851597</v>
      </c>
      <c r="M38" s="6">
        <f t="shared" si="9"/>
        <v>7337.065303231803</v>
      </c>
      <c r="N38" s="7">
        <f t="shared" si="10"/>
        <v>8249.347527432727</v>
      </c>
    </row>
    <row r="39" spans="1:14" ht="11.25">
      <c r="A39" s="2" t="s">
        <v>39</v>
      </c>
      <c r="B39" s="3">
        <v>435000000</v>
      </c>
      <c r="C39" s="3">
        <v>110500000</v>
      </c>
      <c r="D39" s="3">
        <v>110500000</v>
      </c>
      <c r="E39" s="3">
        <f t="shared" si="4"/>
        <v>435000000</v>
      </c>
      <c r="F39" s="3">
        <v>102327</v>
      </c>
      <c r="G39" s="3">
        <f t="shared" si="5"/>
        <v>4251.077428244745</v>
      </c>
      <c r="H39" s="17">
        <v>1.0152716087379001</v>
      </c>
      <c r="I39" s="17">
        <v>0.9481071249383686</v>
      </c>
      <c r="J39" s="33">
        <f t="shared" si="6"/>
        <v>0.6210208132893954</v>
      </c>
      <c r="K39" s="7">
        <f t="shared" si="7"/>
        <v>4187.133168757989</v>
      </c>
      <c r="L39" s="7">
        <f t="shared" si="8"/>
        <v>4483.752222114231</v>
      </c>
      <c r="M39" s="6">
        <f t="shared" si="9"/>
        <v>6845.305885527132</v>
      </c>
      <c r="N39" s="7">
        <f t="shared" si="10"/>
        <v>7111.36889190885</v>
      </c>
    </row>
    <row r="40" spans="1:14" ht="11.25">
      <c r="A40" s="2" t="s">
        <v>40</v>
      </c>
      <c r="B40" s="3">
        <v>1287700000</v>
      </c>
      <c r="C40" s="3">
        <v>63300000</v>
      </c>
      <c r="D40" s="3">
        <v>76300000</v>
      </c>
      <c r="E40" s="3">
        <f t="shared" si="4"/>
        <v>1274700000</v>
      </c>
      <c r="F40" s="3">
        <v>295895</v>
      </c>
      <c r="G40" s="3">
        <f t="shared" si="5"/>
        <v>4307.9470758208145</v>
      </c>
      <c r="H40" s="17">
        <v>1.032215680373148</v>
      </c>
      <c r="I40" s="17">
        <v>1.0428520705976538</v>
      </c>
      <c r="J40" s="33">
        <f t="shared" si="6"/>
        <v>0.6210208132893954</v>
      </c>
      <c r="K40" s="7">
        <f t="shared" si="7"/>
        <v>4173.495091901223</v>
      </c>
      <c r="L40" s="7">
        <f t="shared" si="8"/>
        <v>4130.928246948725</v>
      </c>
      <c r="M40" s="6">
        <f t="shared" si="9"/>
        <v>6936.880348667659</v>
      </c>
      <c r="N40" s="7">
        <f t="shared" si="10"/>
        <v>6444.230167988745</v>
      </c>
    </row>
    <row r="41" spans="1:14" ht="11.25">
      <c r="A41" s="2" t="s">
        <v>41</v>
      </c>
      <c r="B41" s="3">
        <v>103000000</v>
      </c>
      <c r="C41" s="3">
        <v>0</v>
      </c>
      <c r="D41" s="3">
        <v>0</v>
      </c>
      <c r="E41" s="3">
        <f t="shared" si="4"/>
        <v>103000000</v>
      </c>
      <c r="F41" s="3">
        <v>28450</v>
      </c>
      <c r="G41" s="3">
        <f t="shared" si="5"/>
        <v>3620.3866432337436</v>
      </c>
      <c r="H41" s="17">
        <v>1.0701710809751943</v>
      </c>
      <c r="I41" s="17">
        <v>1.19965205501006</v>
      </c>
      <c r="J41" s="33">
        <f t="shared" si="6"/>
        <v>0.6210208132893954</v>
      </c>
      <c r="K41" s="7">
        <f t="shared" si="7"/>
        <v>3382.998015545947</v>
      </c>
      <c r="L41" s="7">
        <f t="shared" si="8"/>
        <v>3017.863911551741</v>
      </c>
      <c r="M41" s="6">
        <f t="shared" si="9"/>
        <v>5829.734794325879</v>
      </c>
      <c r="N41" s="7">
        <f t="shared" si="10"/>
        <v>4540.882718120447</v>
      </c>
    </row>
    <row r="42" spans="1:14" ht="11.25">
      <c r="A42" s="2" t="s">
        <v>42</v>
      </c>
      <c r="B42" s="3">
        <v>589700000</v>
      </c>
      <c r="C42" s="3">
        <v>19700000</v>
      </c>
      <c r="D42" s="3">
        <v>170300000</v>
      </c>
      <c r="E42" s="3">
        <f t="shared" si="4"/>
        <v>439100000</v>
      </c>
      <c r="F42" s="3">
        <v>111964</v>
      </c>
      <c r="G42" s="3">
        <f t="shared" si="5"/>
        <v>3921.796291665178</v>
      </c>
      <c r="H42" s="17">
        <v>1.0336017344828718</v>
      </c>
      <c r="I42" s="17">
        <v>0.9201640941242444</v>
      </c>
      <c r="J42" s="33">
        <f t="shared" si="6"/>
        <v>0.6210208132893954</v>
      </c>
      <c r="K42" s="7">
        <f t="shared" si="7"/>
        <v>3794.301190513499</v>
      </c>
      <c r="L42" s="7">
        <f t="shared" si="8"/>
        <v>4262.061861257152</v>
      </c>
      <c r="M42" s="6">
        <f t="shared" si="9"/>
        <v>6315.0802803087745</v>
      </c>
      <c r="N42" s="7">
        <f t="shared" si="10"/>
        <v>6639.88203741786</v>
      </c>
    </row>
    <row r="43" spans="1:14" ht="11.25">
      <c r="A43" s="2" t="s">
        <v>43</v>
      </c>
      <c r="B43" s="3">
        <v>89400000</v>
      </c>
      <c r="C43" s="3">
        <v>0</v>
      </c>
      <c r="D43" s="3">
        <v>19400000</v>
      </c>
      <c r="E43" s="3">
        <f t="shared" si="4"/>
        <v>70000000</v>
      </c>
      <c r="F43" s="3">
        <v>20952</v>
      </c>
      <c r="G43" s="3">
        <f t="shared" si="5"/>
        <v>3340.969835815197</v>
      </c>
      <c r="H43" s="17">
        <v>0.9970668679323268</v>
      </c>
      <c r="I43" s="17">
        <v>1.0145361653197789</v>
      </c>
      <c r="J43" s="33">
        <f t="shared" si="6"/>
        <v>0.6210208132893954</v>
      </c>
      <c r="K43" s="7">
        <f t="shared" si="7"/>
        <v>3350.7981693781003</v>
      </c>
      <c r="L43" s="7">
        <f t="shared" si="8"/>
        <v>3293.100778484454</v>
      </c>
      <c r="M43" s="6">
        <f t="shared" si="9"/>
        <v>5379.803324334488</v>
      </c>
      <c r="N43" s="7">
        <f t="shared" si="10"/>
        <v>5318.32141864064</v>
      </c>
    </row>
    <row r="44" spans="1:14" ht="11.25">
      <c r="A44" s="2" t="s">
        <v>44</v>
      </c>
      <c r="B44" s="3">
        <v>666300000</v>
      </c>
      <c r="C44" s="3">
        <v>0</v>
      </c>
      <c r="D44" s="3">
        <v>129100000</v>
      </c>
      <c r="E44" s="3">
        <f t="shared" si="4"/>
        <v>537200000</v>
      </c>
      <c r="F44" s="3">
        <v>152824</v>
      </c>
      <c r="G44" s="3">
        <f t="shared" si="5"/>
        <v>3515.15468774538</v>
      </c>
      <c r="H44" s="17">
        <v>1.0474306813104466</v>
      </c>
      <c r="I44" s="17">
        <v>0.9170995571481828</v>
      </c>
      <c r="J44" s="33">
        <f t="shared" si="6"/>
        <v>0.6210208132893954</v>
      </c>
      <c r="K44" s="7">
        <f t="shared" si="7"/>
        <v>3355.9783482259177</v>
      </c>
      <c r="L44" s="7">
        <f t="shared" si="8"/>
        <v>3832.904138211692</v>
      </c>
      <c r="M44" s="6">
        <f t="shared" si="9"/>
        <v>5660.284828662127</v>
      </c>
      <c r="N44" s="7">
        <f t="shared" si="10"/>
        <v>5892.458206069357</v>
      </c>
    </row>
    <row r="45" spans="1:14" ht="11.25">
      <c r="A45" s="2" t="s">
        <v>45</v>
      </c>
      <c r="B45" s="3">
        <v>3278000000</v>
      </c>
      <c r="C45" s="3">
        <v>234600000</v>
      </c>
      <c r="D45" s="3">
        <v>1011400000</v>
      </c>
      <c r="E45" s="3">
        <f t="shared" si="4"/>
        <v>2501200000</v>
      </c>
      <c r="F45" s="3">
        <v>618889</v>
      </c>
      <c r="G45" s="3">
        <f t="shared" si="5"/>
        <v>4041.435540137246</v>
      </c>
      <c r="H45" s="17">
        <v>1.016074456570489</v>
      </c>
      <c r="I45" s="17">
        <v>0.9001032077546678</v>
      </c>
      <c r="J45" s="33">
        <f t="shared" si="6"/>
        <v>0.6210208132893954</v>
      </c>
      <c r="K45" s="7">
        <f t="shared" si="7"/>
        <v>3977.499398792215</v>
      </c>
      <c r="L45" s="7">
        <f t="shared" si="8"/>
        <v>4489.969045015091</v>
      </c>
      <c r="M45" s="6">
        <f t="shared" si="9"/>
        <v>6507.729618160058</v>
      </c>
      <c r="N45" s="7">
        <f t="shared" si="10"/>
        <v>7115.602148944152</v>
      </c>
    </row>
    <row r="46" spans="1:14" ht="11.25">
      <c r="A46" s="2" t="s">
        <v>46</v>
      </c>
      <c r="B46" s="3">
        <v>327700000</v>
      </c>
      <c r="C46" s="3">
        <v>0</v>
      </c>
      <c r="D46" s="3">
        <v>35500000</v>
      </c>
      <c r="E46" s="3">
        <f t="shared" si="4"/>
        <v>292200000</v>
      </c>
      <c r="F46" s="3">
        <v>71674</v>
      </c>
      <c r="G46" s="3">
        <f t="shared" si="5"/>
        <v>4076.792142199403</v>
      </c>
      <c r="H46" s="17">
        <v>1.0983113052605278</v>
      </c>
      <c r="I46" s="17">
        <v>0.9443943949521285</v>
      </c>
      <c r="J46" s="33">
        <f t="shared" si="6"/>
        <v>0.6210208132893954</v>
      </c>
      <c r="K46" s="7">
        <f t="shared" si="7"/>
        <v>3711.8730570039584</v>
      </c>
      <c r="L46" s="7">
        <f t="shared" si="8"/>
        <v>4316.832209075167</v>
      </c>
      <c r="M46" s="6">
        <f t="shared" si="9"/>
        <v>6564.662656965766</v>
      </c>
      <c r="N46" s="7">
        <f t="shared" si="10"/>
        <v>6328.977603045669</v>
      </c>
    </row>
    <row r="47" spans="1:14" ht="11.25">
      <c r="A47" s="2" t="s">
        <v>47</v>
      </c>
      <c r="B47" s="3">
        <v>54500000</v>
      </c>
      <c r="C47" s="3">
        <v>0</v>
      </c>
      <c r="D47" s="3">
        <v>8200000</v>
      </c>
      <c r="E47" s="3">
        <f t="shared" si="4"/>
        <v>46300000</v>
      </c>
      <c r="F47" s="3">
        <v>15780</v>
      </c>
      <c r="G47" s="3">
        <f t="shared" si="5"/>
        <v>2934.0937896070977</v>
      </c>
      <c r="H47" s="17">
        <v>1.1870838578922431</v>
      </c>
      <c r="I47" s="17">
        <v>1.1306596027819318</v>
      </c>
      <c r="J47" s="33">
        <f t="shared" si="6"/>
        <v>0.6210208132893954</v>
      </c>
      <c r="K47" s="7">
        <f t="shared" si="7"/>
        <v>2471.681987839345</v>
      </c>
      <c r="L47" s="7">
        <f t="shared" si="8"/>
        <v>2595.0284085394983</v>
      </c>
      <c r="M47" s="6">
        <f t="shared" si="9"/>
        <v>4724.630361526726</v>
      </c>
      <c r="N47" s="7">
        <f t="shared" si="10"/>
        <v>3520.0964357961698</v>
      </c>
    </row>
    <row r="48" spans="1:14" ht="11.25">
      <c r="A48" s="2" t="s">
        <v>48</v>
      </c>
      <c r="B48" s="3">
        <v>922800000</v>
      </c>
      <c r="C48" s="3">
        <v>14000000</v>
      </c>
      <c r="D48" s="3">
        <v>186600000</v>
      </c>
      <c r="E48" s="3">
        <f t="shared" si="4"/>
        <v>750200000</v>
      </c>
      <c r="F48" s="3">
        <v>220348</v>
      </c>
      <c r="G48" s="3">
        <f t="shared" si="5"/>
        <v>3404.6145188519977</v>
      </c>
      <c r="H48" s="17">
        <v>1.0503032255418434</v>
      </c>
      <c r="I48" s="17">
        <v>0.9730312605325524</v>
      </c>
      <c r="J48" s="33">
        <f t="shared" si="6"/>
        <v>0.6210208132893954</v>
      </c>
      <c r="K48" s="7">
        <f t="shared" si="7"/>
        <v>3241.553901822574</v>
      </c>
      <c r="L48" s="7">
        <f t="shared" si="8"/>
        <v>3498.977532323688</v>
      </c>
      <c r="M48" s="6">
        <f t="shared" si="9"/>
        <v>5482.28730180328</v>
      </c>
      <c r="N48" s="7">
        <f t="shared" si="10"/>
        <v>5364.389440065147</v>
      </c>
    </row>
    <row r="49" spans="1:14" ht="11.25">
      <c r="A49" s="2" t="s">
        <v>49</v>
      </c>
      <c r="B49" s="3">
        <v>870700000</v>
      </c>
      <c r="C49" s="3">
        <v>0</v>
      </c>
      <c r="D49" s="3">
        <v>87800000</v>
      </c>
      <c r="E49" s="3">
        <f t="shared" si="4"/>
        <v>782900000</v>
      </c>
      <c r="F49" s="3">
        <v>159388</v>
      </c>
      <c r="G49" s="3">
        <f t="shared" si="5"/>
        <v>4911.913067483123</v>
      </c>
      <c r="H49" s="17">
        <v>0.952917043892104</v>
      </c>
      <c r="I49" s="17">
        <v>0.9862274666349753</v>
      </c>
      <c r="J49" s="33">
        <f t="shared" si="6"/>
        <v>0.6210208132893954</v>
      </c>
      <c r="K49" s="7">
        <f t="shared" si="7"/>
        <v>5154.607212628767</v>
      </c>
      <c r="L49" s="7">
        <f t="shared" si="8"/>
        <v>4980.50727003442</v>
      </c>
      <c r="M49" s="6">
        <f t="shared" si="9"/>
        <v>7909.417788215375</v>
      </c>
      <c r="N49" s="7">
        <f t="shared" si="10"/>
        <v>8416.127920823044</v>
      </c>
    </row>
    <row r="50" spans="1:14" ht="11.25">
      <c r="A50" s="2" t="s">
        <v>50</v>
      </c>
      <c r="B50" s="3">
        <v>250500000</v>
      </c>
      <c r="C50" s="3">
        <v>0</v>
      </c>
      <c r="D50" s="3">
        <v>84200000</v>
      </c>
      <c r="E50" s="3">
        <f t="shared" si="4"/>
        <v>166300000</v>
      </c>
      <c r="F50" s="3">
        <v>63284</v>
      </c>
      <c r="G50" s="3">
        <f t="shared" si="5"/>
        <v>2627.8364199481703</v>
      </c>
      <c r="H50" s="17">
        <v>1.0201354080094291</v>
      </c>
      <c r="I50" s="17">
        <v>0.9062775230966303</v>
      </c>
      <c r="J50" s="33">
        <f t="shared" si="6"/>
        <v>0.6210208132893954</v>
      </c>
      <c r="K50" s="7">
        <f t="shared" si="7"/>
        <v>2575.968248250316</v>
      </c>
      <c r="L50" s="7">
        <f t="shared" si="8"/>
        <v>2899.5935052755153</v>
      </c>
      <c r="M50" s="6">
        <f t="shared" si="9"/>
        <v>4231.478822793657</v>
      </c>
      <c r="N50" s="7">
        <f t="shared" si="10"/>
        <v>4576.918096746426</v>
      </c>
    </row>
    <row r="51" spans="1:14" ht="11.25">
      <c r="A51" s="2" t="s">
        <v>51</v>
      </c>
      <c r="B51" s="3">
        <v>856900000</v>
      </c>
      <c r="C51" s="3">
        <v>147100000</v>
      </c>
      <c r="D51" s="3">
        <v>106300000</v>
      </c>
      <c r="E51" s="3">
        <f t="shared" si="4"/>
        <v>897700000</v>
      </c>
      <c r="F51" s="3">
        <v>188268</v>
      </c>
      <c r="G51" s="3">
        <f t="shared" si="5"/>
        <v>4768.202774767884</v>
      </c>
      <c r="H51" s="17">
        <v>1.0092040651811036</v>
      </c>
      <c r="I51" s="17">
        <v>1.0209878010395776</v>
      </c>
      <c r="J51" s="33">
        <f t="shared" si="6"/>
        <v>0.6210208132893954</v>
      </c>
      <c r="K51" s="7">
        <f t="shared" si="7"/>
        <v>4724.716179093294</v>
      </c>
      <c r="L51" s="7">
        <f t="shared" si="8"/>
        <v>4670.1858434673395</v>
      </c>
      <c r="M51" s="6">
        <f t="shared" si="9"/>
        <v>7678.00800348684</v>
      </c>
      <c r="N51" s="7">
        <f t="shared" si="10"/>
        <v>7451.591114553138</v>
      </c>
    </row>
    <row r="52" spans="1:14" ht="11.25">
      <c r="A52" s="2" t="s">
        <v>52</v>
      </c>
      <c r="B52" s="3">
        <v>136900000</v>
      </c>
      <c r="C52" s="3">
        <v>11100000</v>
      </c>
      <c r="D52" s="3">
        <v>10600000</v>
      </c>
      <c r="E52" s="3">
        <f t="shared" si="4"/>
        <v>137400000</v>
      </c>
      <c r="F52" s="3">
        <v>22644</v>
      </c>
      <c r="G52" s="3">
        <f t="shared" si="5"/>
        <v>6067.832538420774</v>
      </c>
      <c r="H52" s="17">
        <v>1.0624566432977478</v>
      </c>
      <c r="I52" s="17">
        <v>0.9599125920333649</v>
      </c>
      <c r="J52" s="33">
        <f t="shared" si="6"/>
        <v>0.6210208132893954</v>
      </c>
      <c r="K52" s="7">
        <f t="shared" si="7"/>
        <v>5711.134262935091</v>
      </c>
      <c r="L52" s="7">
        <f t="shared" si="8"/>
        <v>6321.234442364588</v>
      </c>
      <c r="M52" s="6">
        <f t="shared" si="9"/>
        <v>9770.739415770864</v>
      </c>
      <c r="N52" s="7">
        <f t="shared" si="10"/>
        <v>9580.419492786683</v>
      </c>
    </row>
    <row r="53" spans="1:14" s="12" customFormat="1" ht="11.25">
      <c r="A53" s="10" t="s">
        <v>53</v>
      </c>
      <c r="B53" s="13">
        <v>38814912000</v>
      </c>
      <c r="C53" s="13">
        <v>3157238926</v>
      </c>
      <c r="D53" s="13">
        <v>7067790500</v>
      </c>
      <c r="E53" s="13">
        <f>SUM(E3:E52)</f>
        <v>34904360426</v>
      </c>
      <c r="F53" s="11">
        <v>8288717</v>
      </c>
      <c r="G53" s="13">
        <f t="shared" si="5"/>
        <v>4211.069146889681</v>
      </c>
      <c r="H53" s="18">
        <v>1</v>
      </c>
      <c r="I53" s="18">
        <v>1</v>
      </c>
      <c r="J53" s="34">
        <v>0.6210208132893954</v>
      </c>
      <c r="K53" s="14">
        <f t="shared" si="7"/>
        <v>4211.069146889681</v>
      </c>
      <c r="L53" s="14">
        <f t="shared" si="8"/>
        <v>4211.069146889681</v>
      </c>
      <c r="M53" s="14">
        <f t="shared" si="9"/>
        <v>6780.882470886407</v>
      </c>
      <c r="N53" s="14">
        <f t="shared" si="10"/>
        <v>6780.882470886407</v>
      </c>
    </row>
    <row r="54" ht="4.5" customHeight="1"/>
    <row r="55" ht="11.25">
      <c r="A55" s="1" t="s">
        <v>79</v>
      </c>
    </row>
  </sheetData>
  <printOptions horizontalCentered="1" verticalCentered="1"/>
  <pageMargins left="0.5" right="0.5" top="0.5" bottom="0.27" header="0.5" footer="0.45"/>
  <pageSetup fitToHeight="1" fitToWidth="1" horizontalDpi="600" verticalDpi="600" orientation="landscape" scale="82" r:id="rId3"/>
  <headerFooter alignWithMargins="0">
    <oddFooter>&amp;LSHEEO SHEF data for higheredinfo.org&amp;C&amp;D&amp;RFiscal Year =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N55"/>
  <sheetViews>
    <sheetView workbookViewId="0" topLeftCell="A1">
      <pane xSplit="1" ySplit="2" topLeftCell="B3" activePane="bottomRight" state="frozen"/>
      <selection pane="topLeft" activeCell="J1" sqref="J1:J16384"/>
      <selection pane="topRight" activeCell="J1" sqref="J1:J16384"/>
      <selection pane="bottomLeft" activeCell="J1" sqref="J1:J16384"/>
      <selection pane="bottomRight" activeCell="A1" sqref="A1"/>
    </sheetView>
  </sheetViews>
  <sheetFormatPr defaultColWidth="9.140625" defaultRowHeight="12.75"/>
  <cols>
    <col min="1" max="1" width="15.57421875" style="1" bestFit="1" customWidth="1"/>
    <col min="2" max="2" width="16.57421875" style="4" customWidth="1"/>
    <col min="3" max="3" width="15.8515625" style="4" customWidth="1"/>
    <col min="4" max="4" width="14.28125" style="4" bestFit="1" customWidth="1"/>
    <col min="5" max="5" width="16.7109375" style="4" bestFit="1" customWidth="1"/>
    <col min="6" max="6" width="11.140625" style="4" bestFit="1" customWidth="1"/>
    <col min="7" max="7" width="14.7109375" style="4" bestFit="1" customWidth="1"/>
    <col min="8" max="8" width="4.8515625" style="19" bestFit="1" customWidth="1"/>
    <col min="9" max="9" width="5.57421875" style="19" bestFit="1" customWidth="1"/>
    <col min="10" max="10" width="6.8515625" style="35" customWidth="1"/>
    <col min="11" max="16384" width="9.140625" style="1" customWidth="1"/>
  </cols>
  <sheetData>
    <row r="1" spans="1:10" s="24" customFormat="1" ht="12.75">
      <c r="A1" s="21" t="s">
        <v>66</v>
      </c>
      <c r="B1" s="21"/>
      <c r="C1" s="21"/>
      <c r="D1" s="22"/>
      <c r="E1" s="22"/>
      <c r="F1" s="22"/>
      <c r="G1" s="22"/>
      <c r="H1" s="23"/>
      <c r="I1" s="23"/>
      <c r="J1" s="31"/>
    </row>
    <row r="2" spans="1:14" s="5" customFormat="1" ht="45">
      <c r="A2" s="15" t="s">
        <v>60</v>
      </c>
      <c r="B2" s="9" t="s">
        <v>55</v>
      </c>
      <c r="C2" s="9" t="s">
        <v>56</v>
      </c>
      <c r="D2" s="9" t="s">
        <v>57</v>
      </c>
      <c r="E2" s="9" t="s">
        <v>62</v>
      </c>
      <c r="F2" s="27" t="s">
        <v>54</v>
      </c>
      <c r="G2" s="27" t="s">
        <v>63</v>
      </c>
      <c r="H2" s="28" t="s">
        <v>1</v>
      </c>
      <c r="I2" s="28" t="s">
        <v>2</v>
      </c>
      <c r="J2" s="32" t="s">
        <v>0</v>
      </c>
      <c r="K2" s="29" t="s">
        <v>58</v>
      </c>
      <c r="L2" s="29" t="s">
        <v>59</v>
      </c>
      <c r="M2" s="30" t="s">
        <v>82</v>
      </c>
      <c r="N2" s="29" t="s">
        <v>61</v>
      </c>
    </row>
    <row r="3" spans="1:14" ht="11.25">
      <c r="A3" s="2" t="s">
        <v>3</v>
      </c>
      <c r="B3" s="3">
        <v>814400000</v>
      </c>
      <c r="C3" s="3">
        <v>2300000</v>
      </c>
      <c r="D3" s="3">
        <v>245700000</v>
      </c>
      <c r="E3" s="3">
        <f aca="true" t="shared" si="0" ref="E3:E34">B3+C3-D3</f>
        <v>571000000</v>
      </c>
      <c r="F3" s="3">
        <v>180448</v>
      </c>
      <c r="G3" s="3">
        <f>E3/F3</f>
        <v>3164.346515339599</v>
      </c>
      <c r="H3" s="17">
        <v>1.043987403900706</v>
      </c>
      <c r="I3" s="17">
        <v>0.9072694392051093</v>
      </c>
      <c r="J3" s="33">
        <f>J$53</f>
        <v>0.642976235439408</v>
      </c>
      <c r="K3" s="7">
        <f aca="true" t="shared" si="1" ref="K3:K34">G3/H3</f>
        <v>3031.0198221898863</v>
      </c>
      <c r="L3" s="7">
        <f aca="true" t="shared" si="2" ref="L3:L34">G3/I3</f>
        <v>3487.769320337732</v>
      </c>
      <c r="M3" s="6">
        <f aca="true" t="shared" si="3" ref="M3:M34">G3/J3</f>
        <v>4921.405086110367</v>
      </c>
      <c r="N3" s="7">
        <f aca="true" t="shared" si="4" ref="N3:N34">((G3/J3)/H3)/I3</f>
        <v>5195.861580285845</v>
      </c>
    </row>
    <row r="4" spans="1:14" ht="11.25">
      <c r="A4" s="2" t="s">
        <v>4</v>
      </c>
      <c r="B4" s="3">
        <v>171000000</v>
      </c>
      <c r="C4" s="3">
        <v>800000</v>
      </c>
      <c r="D4" s="3">
        <v>14307500</v>
      </c>
      <c r="E4" s="3">
        <f t="shared" si="0"/>
        <v>157492500</v>
      </c>
      <c r="F4" s="3">
        <v>18033</v>
      </c>
      <c r="G4" s="3">
        <f aca="true" t="shared" si="5" ref="G4:G53">E4/F4</f>
        <v>8733.571785060722</v>
      </c>
      <c r="H4" s="17">
        <v>0.9800714304374553</v>
      </c>
      <c r="I4" s="17">
        <v>1.2701773188651426</v>
      </c>
      <c r="J4" s="33">
        <f aca="true" t="shared" si="6" ref="J4:J52">J$53</f>
        <v>0.642976235439408</v>
      </c>
      <c r="K4" s="7">
        <f t="shared" si="1"/>
        <v>8911.15842562872</v>
      </c>
      <c r="L4" s="7">
        <f t="shared" si="2"/>
        <v>6875.868160568204</v>
      </c>
      <c r="M4" s="6">
        <f t="shared" si="3"/>
        <v>13583.039782321388</v>
      </c>
      <c r="N4" s="7">
        <f t="shared" si="4"/>
        <v>10911.259629123379</v>
      </c>
    </row>
    <row r="5" spans="1:14" ht="11.25">
      <c r="A5" s="2" t="s">
        <v>5</v>
      </c>
      <c r="B5" s="3">
        <v>577100000</v>
      </c>
      <c r="C5" s="3">
        <v>179000000</v>
      </c>
      <c r="D5" s="3">
        <v>105400000</v>
      </c>
      <c r="E5" s="3">
        <f t="shared" si="0"/>
        <v>650700000</v>
      </c>
      <c r="F5" s="3">
        <v>158969</v>
      </c>
      <c r="G5" s="3">
        <f t="shared" si="5"/>
        <v>4093.2508853927498</v>
      </c>
      <c r="H5" s="17">
        <v>1.0496515337465615</v>
      </c>
      <c r="I5" s="17">
        <v>0.9476839942520967</v>
      </c>
      <c r="J5" s="33">
        <f t="shared" si="6"/>
        <v>0.642976235439408</v>
      </c>
      <c r="K5" s="7">
        <f t="shared" si="1"/>
        <v>3899.6283564532623</v>
      </c>
      <c r="L5" s="7">
        <f t="shared" si="2"/>
        <v>4319.214960070213</v>
      </c>
      <c r="M5" s="6">
        <f t="shared" si="3"/>
        <v>6366.099802421834</v>
      </c>
      <c r="N5" s="7">
        <f t="shared" si="4"/>
        <v>6399.775690423239</v>
      </c>
    </row>
    <row r="6" spans="1:14" ht="11.25">
      <c r="A6" s="2" t="s">
        <v>6</v>
      </c>
      <c r="B6" s="3">
        <v>406500000</v>
      </c>
      <c r="C6" s="3">
        <v>0</v>
      </c>
      <c r="D6" s="3">
        <v>110400000</v>
      </c>
      <c r="E6" s="3">
        <f t="shared" si="0"/>
        <v>296100000</v>
      </c>
      <c r="F6" s="3">
        <v>74280</v>
      </c>
      <c r="G6" s="3">
        <f t="shared" si="5"/>
        <v>3986.26817447496</v>
      </c>
      <c r="H6" s="17">
        <v>0.9856276786863013</v>
      </c>
      <c r="I6" s="17">
        <v>0.8994775885840486</v>
      </c>
      <c r="J6" s="33">
        <f t="shared" si="6"/>
        <v>0.642976235439408</v>
      </c>
      <c r="K6" s="7">
        <f t="shared" si="1"/>
        <v>4044.395526501525</v>
      </c>
      <c r="L6" s="7">
        <f t="shared" si="2"/>
        <v>4431.759306810652</v>
      </c>
      <c r="M6" s="6">
        <f t="shared" si="3"/>
        <v>6199.713076099549</v>
      </c>
      <c r="N6" s="7">
        <f t="shared" si="4"/>
        <v>6993.077685959601</v>
      </c>
    </row>
    <row r="7" spans="1:14" ht="11.25">
      <c r="A7" s="2" t="s">
        <v>7</v>
      </c>
      <c r="B7" s="3">
        <v>4750800000</v>
      </c>
      <c r="C7" s="3">
        <v>1016600000</v>
      </c>
      <c r="D7" s="3">
        <v>543200000</v>
      </c>
      <c r="E7" s="3">
        <f t="shared" si="0"/>
        <v>5224200000</v>
      </c>
      <c r="F7" s="3">
        <v>1284877</v>
      </c>
      <c r="G7" s="3">
        <f t="shared" si="5"/>
        <v>4065.914480530043</v>
      </c>
      <c r="H7" s="17">
        <v>0.8973499860964015</v>
      </c>
      <c r="I7" s="17">
        <v>1.1094469722649112</v>
      </c>
      <c r="J7" s="33">
        <f t="shared" si="6"/>
        <v>0.642976235439408</v>
      </c>
      <c r="K7" s="7">
        <f t="shared" si="1"/>
        <v>4531.024175101782</v>
      </c>
      <c r="L7" s="7">
        <f t="shared" si="2"/>
        <v>3664.8119127582722</v>
      </c>
      <c r="M7" s="6">
        <f t="shared" si="3"/>
        <v>6323.584382168355</v>
      </c>
      <c r="N7" s="7">
        <f t="shared" si="4"/>
        <v>6351.772116806282</v>
      </c>
    </row>
    <row r="8" spans="1:14" ht="11.25">
      <c r="A8" s="2" t="s">
        <v>8</v>
      </c>
      <c r="B8" s="3">
        <v>492900000</v>
      </c>
      <c r="C8" s="3">
        <v>17400000</v>
      </c>
      <c r="D8" s="3">
        <v>97300000</v>
      </c>
      <c r="E8" s="3">
        <f t="shared" si="0"/>
        <v>413000000</v>
      </c>
      <c r="F8" s="3">
        <v>136715</v>
      </c>
      <c r="G8" s="3">
        <f t="shared" si="5"/>
        <v>3020.8828585012616</v>
      </c>
      <c r="H8" s="17">
        <v>1.0485936218932737</v>
      </c>
      <c r="I8" s="17">
        <v>0.9778703644012637</v>
      </c>
      <c r="J8" s="33">
        <f t="shared" si="6"/>
        <v>0.642976235439408</v>
      </c>
      <c r="K8" s="7">
        <f t="shared" si="1"/>
        <v>2880.8899800925246</v>
      </c>
      <c r="L8" s="7">
        <f t="shared" si="2"/>
        <v>3089.246763655534</v>
      </c>
      <c r="M8" s="6">
        <f t="shared" si="3"/>
        <v>4698.280732625833</v>
      </c>
      <c r="N8" s="7">
        <f t="shared" si="4"/>
        <v>4581.95127996119</v>
      </c>
    </row>
    <row r="9" spans="1:14" ht="11.25">
      <c r="A9" s="2" t="s">
        <v>9</v>
      </c>
      <c r="B9" s="3">
        <v>419600000</v>
      </c>
      <c r="C9" s="3">
        <v>0</v>
      </c>
      <c r="D9" s="3">
        <v>70700000</v>
      </c>
      <c r="E9" s="3">
        <f t="shared" si="0"/>
        <v>348900000</v>
      </c>
      <c r="F9" s="3">
        <v>62658</v>
      </c>
      <c r="G9" s="3">
        <f t="shared" si="5"/>
        <v>5568.323278751317</v>
      </c>
      <c r="H9" s="17">
        <v>1.0135433711150679</v>
      </c>
      <c r="I9" s="17">
        <v>1.2701773188651426</v>
      </c>
      <c r="J9" s="33">
        <f t="shared" si="6"/>
        <v>0.642976235439408</v>
      </c>
      <c r="K9" s="7">
        <f t="shared" si="1"/>
        <v>5493.91712031546</v>
      </c>
      <c r="L9" s="7">
        <f t="shared" si="2"/>
        <v>4383.894434303403</v>
      </c>
      <c r="M9" s="6">
        <f t="shared" si="3"/>
        <v>8660.231859029662</v>
      </c>
      <c r="N9" s="7">
        <f t="shared" si="4"/>
        <v>6727.021697677699</v>
      </c>
    </row>
    <row r="10" spans="1:14" ht="11.25">
      <c r="A10" s="2" t="s">
        <v>10</v>
      </c>
      <c r="B10" s="3">
        <v>120600000</v>
      </c>
      <c r="C10" s="3">
        <v>0</v>
      </c>
      <c r="D10" s="3">
        <v>9000000</v>
      </c>
      <c r="E10" s="3">
        <f t="shared" si="0"/>
        <v>111600000</v>
      </c>
      <c r="F10" s="3">
        <v>26649</v>
      </c>
      <c r="G10" s="3">
        <f t="shared" si="5"/>
        <v>4187.774400540358</v>
      </c>
      <c r="H10" s="17">
        <v>1.1975222899198352</v>
      </c>
      <c r="I10" s="17">
        <v>1.021358898748313</v>
      </c>
      <c r="J10" s="33">
        <f t="shared" si="6"/>
        <v>0.642976235439408</v>
      </c>
      <c r="K10" s="7">
        <f t="shared" si="1"/>
        <v>3497.032527737498</v>
      </c>
      <c r="L10" s="7">
        <f t="shared" si="2"/>
        <v>4100.198672251765</v>
      </c>
      <c r="M10" s="6">
        <f t="shared" si="3"/>
        <v>6513.1091473053375</v>
      </c>
      <c r="N10" s="7">
        <f t="shared" si="4"/>
        <v>5325.082900537007</v>
      </c>
    </row>
    <row r="11" spans="1:14" ht="11.25">
      <c r="A11" s="2" t="s">
        <v>11</v>
      </c>
      <c r="B11" s="3">
        <v>1593200000</v>
      </c>
      <c r="C11" s="3">
        <v>0</v>
      </c>
      <c r="D11" s="3">
        <v>231200000</v>
      </c>
      <c r="E11" s="3">
        <f t="shared" si="0"/>
        <v>1362000000</v>
      </c>
      <c r="F11" s="3">
        <v>391434</v>
      </c>
      <c r="G11" s="3">
        <f t="shared" si="5"/>
        <v>3479.5137877649872</v>
      </c>
      <c r="H11" s="17">
        <v>0.9844539907056569</v>
      </c>
      <c r="I11" s="17">
        <v>0.9352951467233417</v>
      </c>
      <c r="J11" s="33">
        <f t="shared" si="6"/>
        <v>0.642976235439408</v>
      </c>
      <c r="K11" s="7">
        <f t="shared" si="1"/>
        <v>3534.4605442361717</v>
      </c>
      <c r="L11" s="7">
        <f t="shared" si="2"/>
        <v>3720.2307741624795</v>
      </c>
      <c r="M11" s="6">
        <f t="shared" si="3"/>
        <v>5411.5744812669445</v>
      </c>
      <c r="N11" s="7">
        <f t="shared" si="4"/>
        <v>5877.322684164789</v>
      </c>
    </row>
    <row r="12" spans="1:14" ht="11.25">
      <c r="A12" s="2" t="s">
        <v>12</v>
      </c>
      <c r="B12" s="3">
        <v>1046200000</v>
      </c>
      <c r="C12" s="3">
        <v>10500000</v>
      </c>
      <c r="D12" s="3">
        <v>206000000</v>
      </c>
      <c r="E12" s="3">
        <f t="shared" si="0"/>
        <v>850700000</v>
      </c>
      <c r="F12" s="3">
        <v>198630</v>
      </c>
      <c r="G12" s="3">
        <f t="shared" si="5"/>
        <v>4282.837436439611</v>
      </c>
      <c r="H12" s="17">
        <v>1.0185001549925818</v>
      </c>
      <c r="I12" s="17">
        <v>0.9356039613534608</v>
      </c>
      <c r="J12" s="33">
        <f t="shared" si="6"/>
        <v>0.642976235439408</v>
      </c>
      <c r="K12" s="7">
        <f t="shared" si="1"/>
        <v>4205.043480303451</v>
      </c>
      <c r="L12" s="7">
        <f t="shared" si="2"/>
        <v>4577.61789533681</v>
      </c>
      <c r="M12" s="6">
        <f t="shared" si="3"/>
        <v>6660.957591243996</v>
      </c>
      <c r="N12" s="7">
        <f t="shared" si="4"/>
        <v>6990.102067567316</v>
      </c>
    </row>
    <row r="13" spans="1:14" ht="11.25">
      <c r="A13" s="2" t="s">
        <v>13</v>
      </c>
      <c r="B13" s="3">
        <v>344000000</v>
      </c>
      <c r="C13" s="3">
        <v>0</v>
      </c>
      <c r="D13" s="3">
        <v>68300000</v>
      </c>
      <c r="E13" s="3">
        <f t="shared" si="0"/>
        <v>275700000</v>
      </c>
      <c r="F13" s="3">
        <v>31917</v>
      </c>
      <c r="G13" s="3">
        <f t="shared" si="5"/>
        <v>8638.029890027257</v>
      </c>
      <c r="H13" s="17">
        <v>1.0707798197199723</v>
      </c>
      <c r="I13" s="17">
        <v>1.2701773188651426</v>
      </c>
      <c r="J13" s="33">
        <f t="shared" si="6"/>
        <v>0.642976235439408</v>
      </c>
      <c r="K13" s="7">
        <f t="shared" si="1"/>
        <v>8067.045839812571</v>
      </c>
      <c r="L13" s="7">
        <f t="shared" si="2"/>
        <v>6800.6488241697025</v>
      </c>
      <c r="M13" s="6">
        <f t="shared" si="3"/>
        <v>13434.44658436568</v>
      </c>
      <c r="N13" s="7">
        <f t="shared" si="4"/>
        <v>9877.686760127857</v>
      </c>
    </row>
    <row r="14" spans="1:14" ht="11.25">
      <c r="A14" s="2" t="s">
        <v>14</v>
      </c>
      <c r="B14" s="3">
        <v>200400000</v>
      </c>
      <c r="C14" s="3">
        <v>9500000</v>
      </c>
      <c r="D14" s="3">
        <v>25400000</v>
      </c>
      <c r="E14" s="3">
        <f t="shared" si="0"/>
        <v>184500000</v>
      </c>
      <c r="F14" s="3">
        <v>38140</v>
      </c>
      <c r="G14" s="3">
        <f t="shared" si="5"/>
        <v>4837.44100681699</v>
      </c>
      <c r="H14" s="17">
        <v>1.0630841779545999</v>
      </c>
      <c r="I14" s="17">
        <v>0.9366771441821197</v>
      </c>
      <c r="J14" s="33">
        <f t="shared" si="6"/>
        <v>0.642976235439408</v>
      </c>
      <c r="K14" s="7">
        <f t="shared" si="1"/>
        <v>4550.3837862814835</v>
      </c>
      <c r="L14" s="7">
        <f t="shared" si="2"/>
        <v>5164.46999573253</v>
      </c>
      <c r="M14" s="6">
        <f t="shared" si="3"/>
        <v>7523.514463191782</v>
      </c>
      <c r="N14" s="7">
        <f t="shared" si="4"/>
        <v>7555.49952325908</v>
      </c>
    </row>
    <row r="15" spans="1:14" ht="11.25">
      <c r="A15" s="2" t="s">
        <v>15</v>
      </c>
      <c r="B15" s="3">
        <v>1597700000</v>
      </c>
      <c r="C15" s="3">
        <v>371300000</v>
      </c>
      <c r="D15" s="3">
        <v>361100000</v>
      </c>
      <c r="E15" s="3">
        <f t="shared" si="0"/>
        <v>1607900000</v>
      </c>
      <c r="F15" s="3">
        <v>380093</v>
      </c>
      <c r="G15" s="3">
        <f t="shared" si="5"/>
        <v>4230.280483986814</v>
      </c>
      <c r="H15" s="17">
        <v>0.970715815559233</v>
      </c>
      <c r="I15" s="17">
        <v>1.0454442303653164</v>
      </c>
      <c r="J15" s="33">
        <f t="shared" si="6"/>
        <v>0.642976235439408</v>
      </c>
      <c r="K15" s="7">
        <f t="shared" si="1"/>
        <v>4357.897971972089</v>
      </c>
      <c r="L15" s="7">
        <f t="shared" si="2"/>
        <v>4046.39516974387</v>
      </c>
      <c r="M15" s="6">
        <f t="shared" si="3"/>
        <v>6579.217474648738</v>
      </c>
      <c r="N15" s="7">
        <f t="shared" si="4"/>
        <v>6483.078294276396</v>
      </c>
    </row>
    <row r="16" spans="1:14" ht="11.25">
      <c r="A16" s="2" t="s">
        <v>16</v>
      </c>
      <c r="B16" s="3">
        <v>871000000</v>
      </c>
      <c r="C16" s="3">
        <v>0</v>
      </c>
      <c r="D16" s="3">
        <v>132900000</v>
      </c>
      <c r="E16" s="3">
        <f t="shared" si="0"/>
        <v>738100000</v>
      </c>
      <c r="F16" s="3">
        <v>181094</v>
      </c>
      <c r="G16" s="3">
        <f t="shared" si="5"/>
        <v>4075.7838470628512</v>
      </c>
      <c r="H16" s="17">
        <v>1.1248318920947176</v>
      </c>
      <c r="I16" s="17">
        <v>1.00279102919494</v>
      </c>
      <c r="J16" s="33">
        <f t="shared" si="6"/>
        <v>0.642976235439408</v>
      </c>
      <c r="K16" s="7">
        <f t="shared" si="1"/>
        <v>3623.460426137745</v>
      </c>
      <c r="L16" s="7">
        <f t="shared" si="2"/>
        <v>4064.439876705887</v>
      </c>
      <c r="M16" s="6">
        <f t="shared" si="3"/>
        <v>6338.933886533883</v>
      </c>
      <c r="N16" s="7">
        <f t="shared" si="4"/>
        <v>5619.765071819174</v>
      </c>
    </row>
    <row r="17" spans="1:14" ht="11.25">
      <c r="A17" s="2" t="s">
        <v>17</v>
      </c>
      <c r="B17" s="3">
        <v>570700000</v>
      </c>
      <c r="C17" s="3">
        <v>22700000</v>
      </c>
      <c r="D17" s="3">
        <v>93100000</v>
      </c>
      <c r="E17" s="3">
        <f t="shared" si="0"/>
        <v>500300000</v>
      </c>
      <c r="F17" s="3">
        <v>89981</v>
      </c>
      <c r="G17" s="3">
        <f t="shared" si="5"/>
        <v>5560.06267989909</v>
      </c>
      <c r="H17" s="17">
        <v>1.0828477441401423</v>
      </c>
      <c r="I17" s="17">
        <v>0.9972089708050601</v>
      </c>
      <c r="J17" s="33">
        <f t="shared" si="6"/>
        <v>0.642976235439408</v>
      </c>
      <c r="K17" s="7">
        <f t="shared" si="1"/>
        <v>5134.667094231399</v>
      </c>
      <c r="L17" s="7">
        <f t="shared" si="2"/>
        <v>5575.62441040856</v>
      </c>
      <c r="M17" s="6">
        <f t="shared" si="3"/>
        <v>8647.384418647076</v>
      </c>
      <c r="N17" s="7">
        <f t="shared" si="4"/>
        <v>8008.131446231598</v>
      </c>
    </row>
    <row r="18" spans="1:14" ht="11.25">
      <c r="A18" s="2" t="s">
        <v>18</v>
      </c>
      <c r="B18" s="3">
        <v>462500000</v>
      </c>
      <c r="C18" s="3">
        <v>104800000</v>
      </c>
      <c r="D18" s="3">
        <v>127100000</v>
      </c>
      <c r="E18" s="3">
        <f t="shared" si="0"/>
        <v>440200000</v>
      </c>
      <c r="F18" s="3">
        <v>108476</v>
      </c>
      <c r="G18" s="3">
        <f t="shared" si="5"/>
        <v>4058.040488218592</v>
      </c>
      <c r="H18" s="17">
        <v>1.0566752431298925</v>
      </c>
      <c r="I18" s="17">
        <v>1.0116560626446593</v>
      </c>
      <c r="J18" s="33">
        <f t="shared" si="6"/>
        <v>0.642976235439408</v>
      </c>
      <c r="K18" s="7">
        <f t="shared" si="1"/>
        <v>3840.385695228931</v>
      </c>
      <c r="L18" s="7">
        <f t="shared" si="2"/>
        <v>4011.284702441372</v>
      </c>
      <c r="M18" s="6">
        <f t="shared" si="3"/>
        <v>6311.338218348521</v>
      </c>
      <c r="N18" s="7">
        <f t="shared" si="4"/>
        <v>5904.0093045861</v>
      </c>
    </row>
    <row r="19" spans="1:14" ht="11.25">
      <c r="A19" s="2" t="s">
        <v>19</v>
      </c>
      <c r="B19" s="3">
        <v>601000000</v>
      </c>
      <c r="C19" s="3">
        <v>0</v>
      </c>
      <c r="D19" s="3">
        <v>189200000</v>
      </c>
      <c r="E19" s="3">
        <f t="shared" si="0"/>
        <v>411800000</v>
      </c>
      <c r="F19" s="3">
        <v>121414</v>
      </c>
      <c r="G19" s="3">
        <f t="shared" si="5"/>
        <v>3391.7011217816726</v>
      </c>
      <c r="H19" s="17">
        <v>1.0184112730326984</v>
      </c>
      <c r="I19" s="17">
        <v>0.9047327661680576</v>
      </c>
      <c r="J19" s="33">
        <f t="shared" si="6"/>
        <v>0.642976235439408</v>
      </c>
      <c r="K19" s="7">
        <f t="shared" si="1"/>
        <v>3330.3845033859657</v>
      </c>
      <c r="L19" s="7">
        <f t="shared" si="2"/>
        <v>3748.8430270377216</v>
      </c>
      <c r="M19" s="6">
        <f t="shared" si="3"/>
        <v>5275.002301545087</v>
      </c>
      <c r="N19" s="7">
        <f t="shared" si="4"/>
        <v>5725.048053373412</v>
      </c>
    </row>
    <row r="20" spans="1:14" ht="11.25">
      <c r="A20" s="2" t="s">
        <v>20</v>
      </c>
      <c r="B20" s="3">
        <v>575700000</v>
      </c>
      <c r="C20" s="3">
        <v>0</v>
      </c>
      <c r="D20" s="3">
        <v>157100000</v>
      </c>
      <c r="E20" s="3">
        <f t="shared" si="0"/>
        <v>418600000</v>
      </c>
      <c r="F20" s="3">
        <v>136554</v>
      </c>
      <c r="G20" s="3">
        <f t="shared" si="5"/>
        <v>3065.453959605724</v>
      </c>
      <c r="H20" s="17">
        <v>1.013230068099221</v>
      </c>
      <c r="I20" s="17">
        <v>0.8924706418145408</v>
      </c>
      <c r="J20" s="33">
        <f t="shared" si="6"/>
        <v>0.642976235439408</v>
      </c>
      <c r="K20" s="7">
        <f t="shared" si="1"/>
        <v>3025.4273497394256</v>
      </c>
      <c r="L20" s="7">
        <f t="shared" si="2"/>
        <v>3434.795292955685</v>
      </c>
      <c r="M20" s="6">
        <f t="shared" si="3"/>
        <v>4767.60071468396</v>
      </c>
      <c r="N20" s="7">
        <f t="shared" si="4"/>
        <v>5272.272735254576</v>
      </c>
    </row>
    <row r="21" spans="1:14" ht="11.25">
      <c r="A21" s="2" t="s">
        <v>21</v>
      </c>
      <c r="B21" s="3">
        <v>165300000</v>
      </c>
      <c r="C21" s="3">
        <v>0</v>
      </c>
      <c r="D21" s="3">
        <v>10100000</v>
      </c>
      <c r="E21" s="3">
        <f t="shared" si="0"/>
        <v>155200000</v>
      </c>
      <c r="F21" s="3">
        <v>29722</v>
      </c>
      <c r="G21" s="3">
        <f t="shared" si="5"/>
        <v>5221.72128389745</v>
      </c>
      <c r="H21" s="17">
        <v>1.0487186842846932</v>
      </c>
      <c r="I21" s="17">
        <v>1.1008079609708217</v>
      </c>
      <c r="J21" s="33">
        <f t="shared" si="6"/>
        <v>0.642976235439408</v>
      </c>
      <c r="K21" s="7">
        <f t="shared" si="1"/>
        <v>4979.143942170789</v>
      </c>
      <c r="L21" s="7">
        <f t="shared" si="2"/>
        <v>4743.5351751020435</v>
      </c>
      <c r="M21" s="6">
        <f t="shared" si="3"/>
        <v>8121.1730637741875</v>
      </c>
      <c r="N21" s="7">
        <f t="shared" si="4"/>
        <v>7034.742387819471</v>
      </c>
    </row>
    <row r="22" spans="1:14" ht="11.25">
      <c r="A22" s="2" t="s">
        <v>22</v>
      </c>
      <c r="B22" s="3">
        <v>722000000</v>
      </c>
      <c r="C22" s="3">
        <v>112300000</v>
      </c>
      <c r="D22" s="3">
        <v>185300000</v>
      </c>
      <c r="E22" s="3">
        <f t="shared" si="0"/>
        <v>649000000</v>
      </c>
      <c r="F22" s="3">
        <v>154175</v>
      </c>
      <c r="G22" s="3">
        <f t="shared" si="5"/>
        <v>4209.502189070861</v>
      </c>
      <c r="H22" s="17">
        <v>1.0073629740712065</v>
      </c>
      <c r="I22" s="17">
        <v>1.0211972129739577</v>
      </c>
      <c r="J22" s="33">
        <f t="shared" si="6"/>
        <v>0.642976235439408</v>
      </c>
      <c r="K22" s="7">
        <f t="shared" si="1"/>
        <v>4178.734276939295</v>
      </c>
      <c r="L22" s="7">
        <f t="shared" si="2"/>
        <v>4122.124635271807</v>
      </c>
      <c r="M22" s="6">
        <f t="shared" si="3"/>
        <v>6546.901669225925</v>
      </c>
      <c r="N22" s="7">
        <f t="shared" si="4"/>
        <v>6364.147154828166</v>
      </c>
    </row>
    <row r="23" spans="1:14" ht="11.25">
      <c r="A23" s="2" t="s">
        <v>23</v>
      </c>
      <c r="B23" s="3">
        <v>601500000</v>
      </c>
      <c r="C23" s="3">
        <v>0</v>
      </c>
      <c r="D23" s="3">
        <v>28500000</v>
      </c>
      <c r="E23" s="3">
        <f t="shared" si="0"/>
        <v>573000000</v>
      </c>
      <c r="F23" s="3">
        <v>121045</v>
      </c>
      <c r="G23" s="3">
        <f t="shared" si="5"/>
        <v>4733.776694617704</v>
      </c>
      <c r="H23" s="17">
        <v>0.9658906514863433</v>
      </c>
      <c r="I23" s="17">
        <v>1.2013847008865164</v>
      </c>
      <c r="J23" s="33">
        <f t="shared" si="6"/>
        <v>0.642976235439408</v>
      </c>
      <c r="K23" s="7">
        <f t="shared" si="1"/>
        <v>4900.944726334413</v>
      </c>
      <c r="L23" s="7">
        <f t="shared" si="2"/>
        <v>3940.267169312705</v>
      </c>
      <c r="M23" s="6">
        <f t="shared" si="3"/>
        <v>7362.288734330369</v>
      </c>
      <c r="N23" s="7">
        <f t="shared" si="4"/>
        <v>6344.578655353956</v>
      </c>
    </row>
    <row r="24" spans="1:14" ht="11.25">
      <c r="A24" s="2" t="s">
        <v>24</v>
      </c>
      <c r="B24" s="3">
        <v>1492200000</v>
      </c>
      <c r="C24" s="3">
        <v>187600000</v>
      </c>
      <c r="D24" s="3">
        <v>182000000</v>
      </c>
      <c r="E24" s="3">
        <f t="shared" si="0"/>
        <v>1497800000</v>
      </c>
      <c r="F24" s="3">
        <v>340379</v>
      </c>
      <c r="G24" s="3">
        <f t="shared" si="5"/>
        <v>4400.388978168454</v>
      </c>
      <c r="H24" s="17">
        <v>1.0489088794842083</v>
      </c>
      <c r="I24" s="17">
        <v>1.0151503729690499</v>
      </c>
      <c r="J24" s="33">
        <f t="shared" si="6"/>
        <v>0.642976235439408</v>
      </c>
      <c r="K24" s="7">
        <f t="shared" si="1"/>
        <v>4195.206146345435</v>
      </c>
      <c r="L24" s="7">
        <f t="shared" si="2"/>
        <v>4334.716407874101</v>
      </c>
      <c r="M24" s="6">
        <f t="shared" si="3"/>
        <v>6843.781675945211</v>
      </c>
      <c r="N24" s="7">
        <f t="shared" si="4"/>
        <v>6427.291634098435</v>
      </c>
    </row>
    <row r="25" spans="1:14" ht="11.25">
      <c r="A25" s="2" t="s">
        <v>25</v>
      </c>
      <c r="B25" s="3">
        <v>948600000</v>
      </c>
      <c r="C25" s="3">
        <v>0</v>
      </c>
      <c r="D25" s="3">
        <v>152300000</v>
      </c>
      <c r="E25" s="3">
        <f t="shared" si="0"/>
        <v>796300000</v>
      </c>
      <c r="F25" s="3">
        <v>173835</v>
      </c>
      <c r="G25" s="3">
        <f t="shared" si="5"/>
        <v>4580.780625305606</v>
      </c>
      <c r="H25" s="17">
        <v>0.9809133016788816</v>
      </c>
      <c r="I25" s="17">
        <v>1.0456081256719578</v>
      </c>
      <c r="J25" s="33">
        <f t="shared" si="6"/>
        <v>0.642976235439408</v>
      </c>
      <c r="K25" s="7">
        <f t="shared" si="1"/>
        <v>4669.91386238251</v>
      </c>
      <c r="L25" s="7">
        <f t="shared" si="2"/>
        <v>4380.972673066955</v>
      </c>
      <c r="M25" s="6">
        <f t="shared" si="3"/>
        <v>7124.338930155194</v>
      </c>
      <c r="N25" s="7">
        <f t="shared" si="4"/>
        <v>6946.163455286889</v>
      </c>
    </row>
    <row r="26" spans="1:14" ht="11.25">
      <c r="A26" s="2" t="s">
        <v>26</v>
      </c>
      <c r="B26" s="3">
        <v>388100000</v>
      </c>
      <c r="C26" s="3">
        <v>24400000</v>
      </c>
      <c r="D26" s="3">
        <v>110700000</v>
      </c>
      <c r="E26" s="3">
        <f t="shared" si="0"/>
        <v>301800000</v>
      </c>
      <c r="F26" s="3">
        <v>99058</v>
      </c>
      <c r="G26" s="3">
        <f t="shared" si="5"/>
        <v>3046.6999131821763</v>
      </c>
      <c r="H26" s="17">
        <v>1.0368123104329974</v>
      </c>
      <c r="I26" s="17">
        <v>0.8912203064855232</v>
      </c>
      <c r="J26" s="33">
        <f t="shared" si="6"/>
        <v>0.642976235439408</v>
      </c>
      <c r="K26" s="7">
        <f t="shared" si="1"/>
        <v>2938.525982498995</v>
      </c>
      <c r="L26" s="7">
        <f t="shared" si="2"/>
        <v>3418.5710211167257</v>
      </c>
      <c r="M26" s="6">
        <f t="shared" si="3"/>
        <v>4738.433157020292</v>
      </c>
      <c r="N26" s="7">
        <f t="shared" si="4"/>
        <v>5128.017990761581</v>
      </c>
    </row>
    <row r="27" spans="1:14" ht="11.25">
      <c r="A27" s="2" t="s">
        <v>27</v>
      </c>
      <c r="B27" s="3">
        <v>589100000</v>
      </c>
      <c r="C27" s="3">
        <v>54400000</v>
      </c>
      <c r="D27" s="3">
        <v>82200000</v>
      </c>
      <c r="E27" s="3">
        <f t="shared" si="0"/>
        <v>561300000</v>
      </c>
      <c r="F27" s="3">
        <v>155436</v>
      </c>
      <c r="G27" s="3">
        <f t="shared" si="5"/>
        <v>3611.132556164595</v>
      </c>
      <c r="H27" s="17">
        <v>0.960812909386841</v>
      </c>
      <c r="I27" s="17">
        <v>1.0103828521578553</v>
      </c>
      <c r="J27" s="33">
        <f t="shared" si="6"/>
        <v>0.642976235439408</v>
      </c>
      <c r="K27" s="7">
        <f t="shared" si="1"/>
        <v>3758.413860685011</v>
      </c>
      <c r="L27" s="7">
        <f t="shared" si="2"/>
        <v>3574.023993432161</v>
      </c>
      <c r="M27" s="6">
        <f t="shared" si="3"/>
        <v>5616.276865499948</v>
      </c>
      <c r="N27" s="7">
        <f t="shared" si="4"/>
        <v>5785.2710679087895</v>
      </c>
    </row>
    <row r="28" spans="1:14" ht="11.25">
      <c r="A28" s="2" t="s">
        <v>28</v>
      </c>
      <c r="B28" s="3">
        <v>123200000</v>
      </c>
      <c r="C28" s="3">
        <v>2400000</v>
      </c>
      <c r="D28" s="3">
        <v>16700000</v>
      </c>
      <c r="E28" s="3">
        <f t="shared" si="0"/>
        <v>108900000</v>
      </c>
      <c r="F28" s="3">
        <v>29310</v>
      </c>
      <c r="G28" s="3">
        <f t="shared" si="5"/>
        <v>3715.455475946776</v>
      </c>
      <c r="H28" s="17">
        <v>1.0229840055828694</v>
      </c>
      <c r="I28" s="17">
        <v>0.9354482543135271</v>
      </c>
      <c r="J28" s="33">
        <f t="shared" si="6"/>
        <v>0.642976235439408</v>
      </c>
      <c r="K28" s="7">
        <f t="shared" si="1"/>
        <v>3631.9780716706387</v>
      </c>
      <c r="L28" s="7">
        <f t="shared" si="2"/>
        <v>3971.8450045890995</v>
      </c>
      <c r="M28" s="6">
        <f t="shared" si="3"/>
        <v>5778.5269052870135</v>
      </c>
      <c r="N28" s="7">
        <f t="shared" si="4"/>
        <v>6038.492445595193</v>
      </c>
    </row>
    <row r="29" spans="1:14" ht="11.25">
      <c r="A29" s="2" t="s">
        <v>29</v>
      </c>
      <c r="B29" s="3">
        <v>353800000</v>
      </c>
      <c r="C29" s="3">
        <v>43300000</v>
      </c>
      <c r="D29" s="3">
        <v>118300000</v>
      </c>
      <c r="E29" s="3">
        <f t="shared" si="0"/>
        <v>278800000</v>
      </c>
      <c r="F29" s="3">
        <v>69631</v>
      </c>
      <c r="G29" s="3">
        <f t="shared" si="5"/>
        <v>4003.9637517772258</v>
      </c>
      <c r="H29" s="17">
        <v>1.0444956798301421</v>
      </c>
      <c r="I29" s="17">
        <v>1.0163693849285984</v>
      </c>
      <c r="J29" s="33">
        <f t="shared" si="6"/>
        <v>0.642976235439408</v>
      </c>
      <c r="K29" s="7">
        <f t="shared" si="1"/>
        <v>3833.3942677755813</v>
      </c>
      <c r="L29" s="7">
        <f t="shared" si="2"/>
        <v>3939.476937372047</v>
      </c>
      <c r="M29" s="6">
        <f t="shared" si="3"/>
        <v>6227.234431208689</v>
      </c>
      <c r="N29" s="7">
        <f t="shared" si="4"/>
        <v>5865.931575532907</v>
      </c>
    </row>
    <row r="30" spans="1:14" ht="11.25">
      <c r="A30" s="2" t="s">
        <v>30</v>
      </c>
      <c r="B30" s="3">
        <v>207600000</v>
      </c>
      <c r="C30" s="3">
        <v>0</v>
      </c>
      <c r="D30" s="3">
        <v>24000000</v>
      </c>
      <c r="E30" s="3">
        <f t="shared" si="0"/>
        <v>183600000</v>
      </c>
      <c r="F30" s="3">
        <v>35131</v>
      </c>
      <c r="G30" s="3">
        <f t="shared" si="5"/>
        <v>5226.153539608892</v>
      </c>
      <c r="H30" s="17">
        <v>1.0325076727982079</v>
      </c>
      <c r="I30" s="17">
        <v>1.0042745351663962</v>
      </c>
      <c r="J30" s="33">
        <f t="shared" si="6"/>
        <v>0.642976235439408</v>
      </c>
      <c r="K30" s="7">
        <f t="shared" si="1"/>
        <v>5061.61230303059</v>
      </c>
      <c r="L30" s="7">
        <f t="shared" si="2"/>
        <v>5203.909246531857</v>
      </c>
      <c r="M30" s="6">
        <f t="shared" si="3"/>
        <v>8128.0664067426305</v>
      </c>
      <c r="N30" s="7">
        <f t="shared" si="4"/>
        <v>7838.654176958295</v>
      </c>
    </row>
    <row r="31" spans="1:14" ht="11.25">
      <c r="A31" s="2" t="s">
        <v>31</v>
      </c>
      <c r="B31" s="3">
        <v>74000000</v>
      </c>
      <c r="C31" s="3">
        <v>0</v>
      </c>
      <c r="D31" s="3">
        <v>3700000</v>
      </c>
      <c r="E31" s="3">
        <f t="shared" si="0"/>
        <v>70300000</v>
      </c>
      <c r="F31" s="3">
        <v>28432</v>
      </c>
      <c r="G31" s="3">
        <f t="shared" si="5"/>
        <v>2472.566122678672</v>
      </c>
      <c r="H31" s="17">
        <v>1.1217805822145948</v>
      </c>
      <c r="I31" s="17">
        <v>1.1845719798033152</v>
      </c>
      <c r="J31" s="33">
        <f t="shared" si="6"/>
        <v>0.642976235439408</v>
      </c>
      <c r="K31" s="7">
        <f t="shared" si="1"/>
        <v>2204.144163199354</v>
      </c>
      <c r="L31" s="7">
        <f t="shared" si="2"/>
        <v>2087.307622360959</v>
      </c>
      <c r="M31" s="6">
        <f t="shared" si="3"/>
        <v>3845.501569725867</v>
      </c>
      <c r="N31" s="7">
        <f t="shared" si="4"/>
        <v>2893.9006628107973</v>
      </c>
    </row>
    <row r="32" spans="1:14" ht="11.25">
      <c r="A32" s="2" t="s">
        <v>32</v>
      </c>
      <c r="B32" s="3">
        <v>1122846237</v>
      </c>
      <c r="C32" s="3">
        <v>154878387</v>
      </c>
      <c r="D32" s="3">
        <v>182906000</v>
      </c>
      <c r="E32" s="3">
        <f t="shared" si="0"/>
        <v>1094818624</v>
      </c>
      <c r="F32" s="3">
        <v>170534</v>
      </c>
      <c r="G32" s="3">
        <f t="shared" si="5"/>
        <v>6419.943377860133</v>
      </c>
      <c r="H32" s="17">
        <v>0.9314630868608929</v>
      </c>
      <c r="I32" s="17">
        <v>1.2128053833564512</v>
      </c>
      <c r="J32" s="33">
        <f t="shared" si="6"/>
        <v>0.642976235439408</v>
      </c>
      <c r="K32" s="7">
        <f t="shared" si="1"/>
        <v>6892.321841218496</v>
      </c>
      <c r="L32" s="7">
        <f t="shared" si="2"/>
        <v>5293.465436385906</v>
      </c>
      <c r="M32" s="6">
        <f t="shared" si="3"/>
        <v>9984.728865558714</v>
      </c>
      <c r="N32" s="7">
        <f t="shared" si="4"/>
        <v>8838.519232667752</v>
      </c>
    </row>
    <row r="33" spans="1:14" ht="11.25">
      <c r="A33" s="2" t="s">
        <v>33</v>
      </c>
      <c r="B33" s="3">
        <v>367600000</v>
      </c>
      <c r="C33" s="3">
        <v>33600000</v>
      </c>
      <c r="D33" s="3">
        <v>51600000</v>
      </c>
      <c r="E33" s="3">
        <f t="shared" si="0"/>
        <v>349600000</v>
      </c>
      <c r="F33" s="3">
        <v>68746</v>
      </c>
      <c r="G33" s="3">
        <f t="shared" si="5"/>
        <v>5085.386786140284</v>
      </c>
      <c r="H33" s="17">
        <v>1.098913113770446</v>
      </c>
      <c r="I33" s="17">
        <v>0.9411307814361857</v>
      </c>
      <c r="J33" s="33">
        <f t="shared" si="6"/>
        <v>0.642976235439408</v>
      </c>
      <c r="K33" s="7">
        <f t="shared" si="1"/>
        <v>4627.651378817362</v>
      </c>
      <c r="L33" s="7">
        <f t="shared" si="2"/>
        <v>5403.485770999728</v>
      </c>
      <c r="M33" s="6">
        <f t="shared" si="3"/>
        <v>7909.136459242458</v>
      </c>
      <c r="N33" s="7">
        <f t="shared" si="4"/>
        <v>7647.4339472027805</v>
      </c>
    </row>
    <row r="34" spans="1:14" ht="11.25">
      <c r="A34" s="2" t="s">
        <v>34</v>
      </c>
      <c r="B34" s="3">
        <v>2382800000</v>
      </c>
      <c r="C34" s="3">
        <v>306800000</v>
      </c>
      <c r="D34" s="3">
        <v>407700000</v>
      </c>
      <c r="E34" s="3">
        <f t="shared" si="0"/>
        <v>2281900000</v>
      </c>
      <c r="F34" s="3">
        <v>440713</v>
      </c>
      <c r="G34" s="3">
        <f t="shared" si="5"/>
        <v>5177.746061495804</v>
      </c>
      <c r="H34" s="17">
        <v>0.9286339080985614</v>
      </c>
      <c r="I34" s="17">
        <v>1.1432788107413423</v>
      </c>
      <c r="J34" s="33">
        <f t="shared" si="6"/>
        <v>0.642976235439408</v>
      </c>
      <c r="K34" s="7">
        <f t="shared" si="1"/>
        <v>5575.659058258573</v>
      </c>
      <c r="L34" s="7">
        <f t="shared" si="2"/>
        <v>4528.8568395126385</v>
      </c>
      <c r="M34" s="6">
        <f t="shared" si="3"/>
        <v>8052.779832457335</v>
      </c>
      <c r="N34" s="7">
        <f t="shared" si="4"/>
        <v>7584.887322786482</v>
      </c>
    </row>
    <row r="35" spans="1:14" ht="11.25">
      <c r="A35" s="2" t="s">
        <v>35</v>
      </c>
      <c r="B35" s="3">
        <v>1484700000</v>
      </c>
      <c r="C35" s="3">
        <v>69300000</v>
      </c>
      <c r="D35" s="3">
        <v>329700000</v>
      </c>
      <c r="E35" s="3">
        <f aca="true" t="shared" si="7" ref="E35:E52">B35+C35-D35</f>
        <v>1224300000</v>
      </c>
      <c r="F35" s="3">
        <v>240045</v>
      </c>
      <c r="G35" s="3">
        <f t="shared" si="5"/>
        <v>5100.2936949322</v>
      </c>
      <c r="H35" s="17">
        <v>0.9630502656703982</v>
      </c>
      <c r="I35" s="17">
        <v>0.9270061513378849</v>
      </c>
      <c r="J35" s="33">
        <f t="shared" si="6"/>
        <v>0.642976235439408</v>
      </c>
      <c r="K35" s="7">
        <f aca="true" t="shared" si="8" ref="K35:K53">G35/H35</f>
        <v>5295.978700947438</v>
      </c>
      <c r="L35" s="7">
        <f aca="true" t="shared" si="9" ref="L35:L53">G35/I35</f>
        <v>5501.898436780914</v>
      </c>
      <c r="M35" s="6">
        <f aca="true" t="shared" si="10" ref="M35:M53">G35/J35</f>
        <v>7932.320689032426</v>
      </c>
      <c r="N35" s="7">
        <f aca="true" t="shared" si="11" ref="N35:N53">((G35/J35)/H35)/I35</f>
        <v>8885.230367003456</v>
      </c>
    </row>
    <row r="36" spans="1:14" ht="11.25">
      <c r="A36" s="2" t="s">
        <v>36</v>
      </c>
      <c r="B36" s="3">
        <v>154700000</v>
      </c>
      <c r="C36" s="3">
        <v>0</v>
      </c>
      <c r="D36" s="3">
        <v>34600000</v>
      </c>
      <c r="E36" s="3">
        <f t="shared" si="7"/>
        <v>120100000</v>
      </c>
      <c r="F36" s="3">
        <v>31470</v>
      </c>
      <c r="G36" s="3">
        <f t="shared" si="5"/>
        <v>3816.3330155703843</v>
      </c>
      <c r="H36" s="17">
        <v>0.9931397075612576</v>
      </c>
      <c r="I36" s="17">
        <v>1.0185950338032448</v>
      </c>
      <c r="J36" s="33">
        <f t="shared" si="6"/>
        <v>0.642976235439408</v>
      </c>
      <c r="K36" s="7">
        <f t="shared" si="8"/>
        <v>3842.6950272099457</v>
      </c>
      <c r="L36" s="7">
        <f t="shared" si="9"/>
        <v>3746.6636778317143</v>
      </c>
      <c r="M36" s="6">
        <f t="shared" si="10"/>
        <v>5935.418457514707</v>
      </c>
      <c r="N36" s="7">
        <f t="shared" si="11"/>
        <v>5867.315505559851</v>
      </c>
    </row>
    <row r="37" spans="1:14" ht="11.25">
      <c r="A37" s="2" t="s">
        <v>37</v>
      </c>
      <c r="B37" s="3">
        <v>1311600000</v>
      </c>
      <c r="C37" s="3">
        <v>65600000</v>
      </c>
      <c r="D37" s="3">
        <v>204800000</v>
      </c>
      <c r="E37" s="3">
        <f t="shared" si="7"/>
        <v>1172400000</v>
      </c>
      <c r="F37" s="3">
        <v>342439</v>
      </c>
      <c r="G37" s="3">
        <f t="shared" si="5"/>
        <v>3423.675457526742</v>
      </c>
      <c r="H37" s="17">
        <v>1.1005832515440885</v>
      </c>
      <c r="I37" s="17">
        <v>1.0103486693936627</v>
      </c>
      <c r="J37" s="33">
        <f t="shared" si="6"/>
        <v>0.642976235439408</v>
      </c>
      <c r="K37" s="7">
        <f t="shared" si="8"/>
        <v>3110.782807864301</v>
      </c>
      <c r="L37" s="7">
        <f t="shared" si="9"/>
        <v>3388.6078749243875</v>
      </c>
      <c r="M37" s="6">
        <f t="shared" si="10"/>
        <v>5324.730944662383</v>
      </c>
      <c r="N37" s="7">
        <f t="shared" si="11"/>
        <v>4788.544136073124</v>
      </c>
    </row>
    <row r="38" spans="1:14" ht="11.25">
      <c r="A38" s="2" t="s">
        <v>38</v>
      </c>
      <c r="B38" s="3">
        <v>668700000</v>
      </c>
      <c r="C38" s="3">
        <v>15600000</v>
      </c>
      <c r="D38" s="3">
        <v>176100000</v>
      </c>
      <c r="E38" s="3">
        <f t="shared" si="7"/>
        <v>508200000</v>
      </c>
      <c r="F38" s="3">
        <v>114122</v>
      </c>
      <c r="G38" s="3">
        <f t="shared" si="5"/>
        <v>4453.129107446417</v>
      </c>
      <c r="H38" s="17">
        <v>0.9936367712501845</v>
      </c>
      <c r="I38" s="17">
        <v>0.9019913864633136</v>
      </c>
      <c r="J38" s="33">
        <f t="shared" si="6"/>
        <v>0.642976235439408</v>
      </c>
      <c r="K38" s="7">
        <f t="shared" si="8"/>
        <v>4481.646851538648</v>
      </c>
      <c r="L38" s="7">
        <f t="shared" si="9"/>
        <v>4936.9973752266405</v>
      </c>
      <c r="M38" s="6">
        <f t="shared" si="10"/>
        <v>6925.806681491365</v>
      </c>
      <c r="N38" s="7">
        <f t="shared" si="11"/>
        <v>7727.523238893886</v>
      </c>
    </row>
    <row r="39" spans="1:14" ht="11.25">
      <c r="A39" s="2" t="s">
        <v>39</v>
      </c>
      <c r="B39" s="3">
        <v>465200000</v>
      </c>
      <c r="C39" s="3">
        <v>106000000</v>
      </c>
      <c r="D39" s="3">
        <v>116900000</v>
      </c>
      <c r="E39" s="3">
        <f t="shared" si="7"/>
        <v>454300000</v>
      </c>
      <c r="F39" s="3">
        <v>102662</v>
      </c>
      <c r="G39" s="3">
        <f t="shared" si="5"/>
        <v>4425.201145506614</v>
      </c>
      <c r="H39" s="17">
        <v>1.0053094374764788</v>
      </c>
      <c r="I39" s="17">
        <v>0.9514954374458015</v>
      </c>
      <c r="J39" s="33">
        <f t="shared" si="6"/>
        <v>0.642976235439408</v>
      </c>
      <c r="K39" s="7">
        <f t="shared" si="8"/>
        <v>4401.829904844746</v>
      </c>
      <c r="L39" s="7">
        <f t="shared" si="9"/>
        <v>4650.785459765991</v>
      </c>
      <c r="M39" s="6">
        <f t="shared" si="10"/>
        <v>6882.371231780356</v>
      </c>
      <c r="N39" s="7">
        <f t="shared" si="11"/>
        <v>7195.01369408301</v>
      </c>
    </row>
    <row r="40" spans="1:14" ht="11.25">
      <c r="A40" s="2" t="s">
        <v>40</v>
      </c>
      <c r="B40" s="3">
        <v>1272500000</v>
      </c>
      <c r="C40" s="3">
        <v>69200000</v>
      </c>
      <c r="D40" s="3">
        <v>73100000</v>
      </c>
      <c r="E40" s="3">
        <f t="shared" si="7"/>
        <v>1268600000</v>
      </c>
      <c r="F40" s="3">
        <v>299061</v>
      </c>
      <c r="G40" s="3">
        <f t="shared" si="5"/>
        <v>4241.94395123403</v>
      </c>
      <c r="H40" s="17">
        <v>1.0289924026322712</v>
      </c>
      <c r="I40" s="17">
        <v>1.0391226285219946</v>
      </c>
      <c r="J40" s="33">
        <f t="shared" si="6"/>
        <v>0.642976235439408</v>
      </c>
      <c r="K40" s="7">
        <f t="shared" si="8"/>
        <v>4122.424947339445</v>
      </c>
      <c r="L40" s="7">
        <f t="shared" si="9"/>
        <v>4082.2361430696556</v>
      </c>
      <c r="M40" s="6">
        <f t="shared" si="10"/>
        <v>6597.357285429217</v>
      </c>
      <c r="N40" s="7">
        <f t="shared" si="11"/>
        <v>6170.083390458783</v>
      </c>
    </row>
    <row r="41" spans="1:14" ht="11.25">
      <c r="A41" s="2" t="s">
        <v>41</v>
      </c>
      <c r="B41" s="3">
        <v>104800000</v>
      </c>
      <c r="C41" s="3">
        <v>0</v>
      </c>
      <c r="D41" s="3">
        <v>0</v>
      </c>
      <c r="E41" s="3">
        <f t="shared" si="7"/>
        <v>104800000</v>
      </c>
      <c r="F41" s="3">
        <v>28351</v>
      </c>
      <c r="G41" s="3">
        <f t="shared" si="5"/>
        <v>3696.5186413177667</v>
      </c>
      <c r="H41" s="17">
        <v>1.0690111994977904</v>
      </c>
      <c r="I41" s="17">
        <v>1.1932757173961417</v>
      </c>
      <c r="J41" s="33">
        <f t="shared" si="6"/>
        <v>0.642976235439408</v>
      </c>
      <c r="K41" s="7">
        <f t="shared" si="8"/>
        <v>3457.885794886293</v>
      </c>
      <c r="L41" s="7">
        <f t="shared" si="9"/>
        <v>3097.790885566644</v>
      </c>
      <c r="M41" s="6">
        <f t="shared" si="10"/>
        <v>5749.075063080018</v>
      </c>
      <c r="N41" s="7">
        <f t="shared" si="11"/>
        <v>4506.868856770962</v>
      </c>
    </row>
    <row r="42" spans="1:14" ht="11.25">
      <c r="A42" s="2" t="s">
        <v>42</v>
      </c>
      <c r="B42" s="3">
        <v>600700000</v>
      </c>
      <c r="C42" s="3">
        <v>21000000</v>
      </c>
      <c r="D42" s="3">
        <v>169700000</v>
      </c>
      <c r="E42" s="3">
        <f t="shared" si="7"/>
        <v>452000000</v>
      </c>
      <c r="F42" s="3">
        <v>118794</v>
      </c>
      <c r="G42" s="3">
        <f t="shared" si="5"/>
        <v>3804.9059716820716</v>
      </c>
      <c r="H42" s="17">
        <v>1.0338238583113912</v>
      </c>
      <c r="I42" s="17">
        <v>0.9206328204445683</v>
      </c>
      <c r="J42" s="33">
        <f t="shared" si="6"/>
        <v>0.642976235439408</v>
      </c>
      <c r="K42" s="7">
        <f t="shared" si="8"/>
        <v>3680.4199681528544</v>
      </c>
      <c r="L42" s="7">
        <f t="shared" si="9"/>
        <v>4132.924535369817</v>
      </c>
      <c r="M42" s="6">
        <f t="shared" si="10"/>
        <v>5917.646348285035</v>
      </c>
      <c r="N42" s="7">
        <f t="shared" si="11"/>
        <v>6217.50299778285</v>
      </c>
    </row>
    <row r="43" spans="1:14" ht="11.25">
      <c r="A43" s="2" t="s">
        <v>43</v>
      </c>
      <c r="B43" s="3">
        <v>73500000</v>
      </c>
      <c r="C43" s="3">
        <v>0</v>
      </c>
      <c r="D43" s="3">
        <v>19900000</v>
      </c>
      <c r="E43" s="3">
        <f t="shared" si="7"/>
        <v>53600000</v>
      </c>
      <c r="F43" s="3">
        <v>21890</v>
      </c>
      <c r="G43" s="3">
        <f t="shared" si="5"/>
        <v>2448.6066697121973</v>
      </c>
      <c r="H43" s="17">
        <v>1.0001137995687968</v>
      </c>
      <c r="I43" s="17">
        <v>1.0144456621422377</v>
      </c>
      <c r="J43" s="33">
        <f t="shared" si="6"/>
        <v>0.642976235439408</v>
      </c>
      <c r="K43" s="7">
        <f t="shared" si="8"/>
        <v>2448.3280510357163</v>
      </c>
      <c r="L43" s="7">
        <f t="shared" si="9"/>
        <v>2413.738617149188</v>
      </c>
      <c r="M43" s="6">
        <f t="shared" si="10"/>
        <v>3808.238212783754</v>
      </c>
      <c r="N43" s="7">
        <f t="shared" si="11"/>
        <v>3753.5819101326474</v>
      </c>
    </row>
    <row r="44" spans="1:14" ht="11.25">
      <c r="A44" s="2" t="s">
        <v>44</v>
      </c>
      <c r="B44" s="3">
        <v>747700000</v>
      </c>
      <c r="C44" s="3">
        <v>0</v>
      </c>
      <c r="D44" s="3">
        <v>141500000</v>
      </c>
      <c r="E44" s="3">
        <f t="shared" si="7"/>
        <v>606200000</v>
      </c>
      <c r="F44" s="3">
        <v>155648</v>
      </c>
      <c r="G44" s="3">
        <f t="shared" si="5"/>
        <v>3894.6854440789475</v>
      </c>
      <c r="H44" s="17">
        <v>1.0471503366778656</v>
      </c>
      <c r="I44" s="17">
        <v>0.9179687743698416</v>
      </c>
      <c r="J44" s="33">
        <f t="shared" si="6"/>
        <v>0.642976235439408</v>
      </c>
      <c r="K44" s="7">
        <f t="shared" si="8"/>
        <v>3719.3183324898914</v>
      </c>
      <c r="L44" s="7">
        <f t="shared" si="9"/>
        <v>4242.721051979719</v>
      </c>
      <c r="M44" s="6">
        <f t="shared" si="10"/>
        <v>6057.277437971454</v>
      </c>
      <c r="N44" s="7">
        <f t="shared" si="11"/>
        <v>6301.450378029208</v>
      </c>
    </row>
    <row r="45" spans="1:14" ht="11.25">
      <c r="A45" s="2" t="s">
        <v>45</v>
      </c>
      <c r="B45" s="3">
        <v>3246300000</v>
      </c>
      <c r="C45" s="3">
        <v>262500000</v>
      </c>
      <c r="D45" s="3">
        <v>971300000</v>
      </c>
      <c r="E45" s="3">
        <f t="shared" si="7"/>
        <v>2537500000</v>
      </c>
      <c r="F45" s="3">
        <v>625718</v>
      </c>
      <c r="G45" s="3">
        <f t="shared" si="5"/>
        <v>4055.3412240018665</v>
      </c>
      <c r="H45" s="17">
        <v>1.0120682594077028</v>
      </c>
      <c r="I45" s="17">
        <v>0.8995269781292696</v>
      </c>
      <c r="J45" s="33">
        <f t="shared" si="6"/>
        <v>0.642976235439408</v>
      </c>
      <c r="K45" s="7">
        <f t="shared" si="8"/>
        <v>4006.9839028201436</v>
      </c>
      <c r="L45" s="7">
        <f t="shared" si="9"/>
        <v>4508.304167192059</v>
      </c>
      <c r="M45" s="6">
        <f t="shared" si="10"/>
        <v>6307.140140615708</v>
      </c>
      <c r="N45" s="7">
        <f t="shared" si="11"/>
        <v>6928.009637612879</v>
      </c>
    </row>
    <row r="46" spans="1:14" ht="11.25">
      <c r="A46" s="2" t="s">
        <v>46</v>
      </c>
      <c r="B46" s="3">
        <v>350900000</v>
      </c>
      <c r="C46" s="3">
        <v>0</v>
      </c>
      <c r="D46" s="3">
        <v>36700000</v>
      </c>
      <c r="E46" s="3">
        <f t="shared" si="7"/>
        <v>314200000</v>
      </c>
      <c r="F46" s="3">
        <v>75569</v>
      </c>
      <c r="G46" s="3">
        <f t="shared" si="5"/>
        <v>4157.789569797139</v>
      </c>
      <c r="H46" s="17">
        <v>1.0975298262309805</v>
      </c>
      <c r="I46" s="17">
        <v>0.9468961010333332</v>
      </c>
      <c r="J46" s="33">
        <f t="shared" si="6"/>
        <v>0.642976235439408</v>
      </c>
      <c r="K46" s="7">
        <f t="shared" si="8"/>
        <v>3788.3157891711926</v>
      </c>
      <c r="L46" s="7">
        <f t="shared" si="9"/>
        <v>4390.967039847145</v>
      </c>
      <c r="M46" s="6">
        <f t="shared" si="10"/>
        <v>6466.474716527771</v>
      </c>
      <c r="N46" s="7">
        <f t="shared" si="11"/>
        <v>6222.271029807063</v>
      </c>
    </row>
    <row r="47" spans="1:14" ht="11.25">
      <c r="A47" s="2" t="s">
        <v>47</v>
      </c>
      <c r="B47" s="3">
        <v>52900000</v>
      </c>
      <c r="C47" s="3">
        <v>0</v>
      </c>
      <c r="D47" s="3">
        <v>8000000</v>
      </c>
      <c r="E47" s="3">
        <f t="shared" si="7"/>
        <v>44900000</v>
      </c>
      <c r="F47" s="3">
        <v>15595</v>
      </c>
      <c r="G47" s="3">
        <f t="shared" si="5"/>
        <v>2879.127925617185</v>
      </c>
      <c r="H47" s="17">
        <v>1.1838284071656417</v>
      </c>
      <c r="I47" s="17">
        <v>1.124746943566986</v>
      </c>
      <c r="J47" s="33">
        <f t="shared" si="6"/>
        <v>0.642976235439408</v>
      </c>
      <c r="K47" s="7">
        <f t="shared" si="8"/>
        <v>2432.048351087031</v>
      </c>
      <c r="L47" s="7">
        <f t="shared" si="9"/>
        <v>2559.8006218949236</v>
      </c>
      <c r="M47" s="6">
        <f t="shared" si="10"/>
        <v>4477.813901861548</v>
      </c>
      <c r="N47" s="7">
        <f t="shared" si="11"/>
        <v>3362.965883742539</v>
      </c>
    </row>
    <row r="48" spans="1:14" ht="11.25">
      <c r="A48" s="2" t="s">
        <v>48</v>
      </c>
      <c r="B48" s="3">
        <v>895600000</v>
      </c>
      <c r="C48" s="3">
        <v>10500000</v>
      </c>
      <c r="D48" s="3">
        <v>156600000</v>
      </c>
      <c r="E48" s="3">
        <f t="shared" si="7"/>
        <v>749500000</v>
      </c>
      <c r="F48" s="3">
        <v>220795</v>
      </c>
      <c r="G48" s="3">
        <f t="shared" si="5"/>
        <v>3394.5515070540546</v>
      </c>
      <c r="H48" s="17">
        <v>1.052958821882425</v>
      </c>
      <c r="I48" s="17">
        <v>0.9720292708439479</v>
      </c>
      <c r="J48" s="33">
        <f t="shared" si="6"/>
        <v>0.642976235439408</v>
      </c>
      <c r="K48" s="7">
        <f t="shared" si="8"/>
        <v>3223.8217074675836</v>
      </c>
      <c r="L48" s="7">
        <f t="shared" si="9"/>
        <v>3492.2317762167727</v>
      </c>
      <c r="M48" s="6">
        <f t="shared" si="10"/>
        <v>5279.4354129343965</v>
      </c>
      <c r="N48" s="7">
        <f t="shared" si="11"/>
        <v>5158.183056793964</v>
      </c>
    </row>
    <row r="49" spans="1:14" ht="11.25">
      <c r="A49" s="2" t="s">
        <v>49</v>
      </c>
      <c r="B49" s="3">
        <v>956200000</v>
      </c>
      <c r="C49" s="3">
        <v>0</v>
      </c>
      <c r="D49" s="3">
        <v>89600000</v>
      </c>
      <c r="E49" s="3">
        <f t="shared" si="7"/>
        <v>866600000</v>
      </c>
      <c r="F49" s="3">
        <v>174851</v>
      </c>
      <c r="G49" s="3">
        <f t="shared" si="5"/>
        <v>4956.219867201217</v>
      </c>
      <c r="H49" s="17">
        <v>0.9549560819580442</v>
      </c>
      <c r="I49" s="17">
        <v>0.9865033969609315</v>
      </c>
      <c r="J49" s="33">
        <f t="shared" si="6"/>
        <v>0.642976235439408</v>
      </c>
      <c r="K49" s="7">
        <f t="shared" si="8"/>
        <v>5189.997698154843</v>
      </c>
      <c r="L49" s="7">
        <f t="shared" si="9"/>
        <v>5024.027167538987</v>
      </c>
      <c r="M49" s="6">
        <f t="shared" si="10"/>
        <v>7708.24735662921</v>
      </c>
      <c r="N49" s="7">
        <f t="shared" si="11"/>
        <v>8182.267216551245</v>
      </c>
    </row>
    <row r="50" spans="1:14" ht="11.25">
      <c r="A50" s="2" t="s">
        <v>50</v>
      </c>
      <c r="B50" s="3">
        <v>250200000</v>
      </c>
      <c r="C50" s="3">
        <v>0</v>
      </c>
      <c r="D50" s="3">
        <v>84200000</v>
      </c>
      <c r="E50" s="3">
        <f t="shared" si="7"/>
        <v>166000000</v>
      </c>
      <c r="F50" s="3">
        <v>63777</v>
      </c>
      <c r="G50" s="3">
        <f t="shared" si="5"/>
        <v>2602.8191981435316</v>
      </c>
      <c r="H50" s="17">
        <v>1.0217791987271754</v>
      </c>
      <c r="I50" s="17">
        <v>0.9057317347063975</v>
      </c>
      <c r="J50" s="33">
        <f t="shared" si="6"/>
        <v>0.642976235439408</v>
      </c>
      <c r="K50" s="7">
        <f t="shared" si="8"/>
        <v>2547.34017034781</v>
      </c>
      <c r="L50" s="7">
        <f t="shared" si="9"/>
        <v>2873.719776405166</v>
      </c>
      <c r="M50" s="6">
        <f t="shared" si="10"/>
        <v>4048.0799362122193</v>
      </c>
      <c r="N50" s="7">
        <f t="shared" si="11"/>
        <v>4374.1375720702035</v>
      </c>
    </row>
    <row r="51" spans="1:14" ht="11.25">
      <c r="A51" s="2" t="s">
        <v>51</v>
      </c>
      <c r="B51" s="3">
        <v>895600000</v>
      </c>
      <c r="C51" s="3">
        <v>155300000</v>
      </c>
      <c r="D51" s="3">
        <v>110600000</v>
      </c>
      <c r="E51" s="3">
        <f t="shared" si="7"/>
        <v>940300000</v>
      </c>
      <c r="F51" s="3">
        <v>186552</v>
      </c>
      <c r="G51" s="3">
        <f t="shared" si="5"/>
        <v>5040.4176851494485</v>
      </c>
      <c r="H51" s="17">
        <v>1.0067072558994639</v>
      </c>
      <c r="I51" s="17">
        <v>1.022767280622038</v>
      </c>
      <c r="J51" s="33">
        <f t="shared" si="6"/>
        <v>0.642976235439408</v>
      </c>
      <c r="K51" s="7">
        <f t="shared" si="8"/>
        <v>5006.835557816637</v>
      </c>
      <c r="L51" s="7">
        <f t="shared" si="9"/>
        <v>4928.21561722615</v>
      </c>
      <c r="M51" s="6">
        <f t="shared" si="10"/>
        <v>7839.197480922204</v>
      </c>
      <c r="N51" s="7">
        <f t="shared" si="11"/>
        <v>7613.626715914695</v>
      </c>
    </row>
    <row r="52" spans="1:14" ht="11.25">
      <c r="A52" s="2" t="s">
        <v>52</v>
      </c>
      <c r="B52" s="3">
        <v>135900000</v>
      </c>
      <c r="C52" s="3">
        <v>13200000</v>
      </c>
      <c r="D52" s="3">
        <v>11300000</v>
      </c>
      <c r="E52" s="3">
        <f t="shared" si="7"/>
        <v>137800000</v>
      </c>
      <c r="F52" s="3">
        <v>22005</v>
      </c>
      <c r="G52" s="3">
        <f t="shared" si="5"/>
        <v>6262.2131333787775</v>
      </c>
      <c r="H52" s="17">
        <v>1.060467562721117</v>
      </c>
      <c r="I52" s="17">
        <v>0.9583092450989976</v>
      </c>
      <c r="J52" s="33">
        <f t="shared" si="6"/>
        <v>0.642976235439408</v>
      </c>
      <c r="K52" s="7">
        <f t="shared" si="8"/>
        <v>5905.143498505688</v>
      </c>
      <c r="L52" s="7">
        <f t="shared" si="9"/>
        <v>6534.647521564777</v>
      </c>
      <c r="M52" s="6">
        <f t="shared" si="10"/>
        <v>9739.416152914579</v>
      </c>
      <c r="N52" s="7">
        <f t="shared" si="11"/>
        <v>9583.625979810518</v>
      </c>
    </row>
    <row r="53" spans="1:14" s="12" customFormat="1" ht="11.25">
      <c r="A53" s="10" t="s">
        <v>53</v>
      </c>
      <c r="B53" s="13">
        <v>38821646237</v>
      </c>
      <c r="C53" s="13">
        <v>3442778387</v>
      </c>
      <c r="D53" s="13">
        <v>7078013500</v>
      </c>
      <c r="E53" s="13">
        <f>SUM(E3:E52)</f>
        <v>35186411124</v>
      </c>
      <c r="F53" s="11">
        <v>8375853</v>
      </c>
      <c r="G53" s="13">
        <f t="shared" si="5"/>
        <v>4200.934653939127</v>
      </c>
      <c r="H53" s="18">
        <v>1</v>
      </c>
      <c r="I53" s="18">
        <v>1</v>
      </c>
      <c r="J53" s="34">
        <v>0.642976235439408</v>
      </c>
      <c r="K53" s="14">
        <f t="shared" si="8"/>
        <v>4200.934653939127</v>
      </c>
      <c r="L53" s="14">
        <f t="shared" si="9"/>
        <v>4200.934653939127</v>
      </c>
      <c r="M53" s="14">
        <f t="shared" si="10"/>
        <v>6533.576860843421</v>
      </c>
      <c r="N53" s="14">
        <f t="shared" si="11"/>
        <v>6533.576860843421</v>
      </c>
    </row>
    <row r="54" ht="7.5" customHeight="1"/>
    <row r="55" ht="11.25">
      <c r="A55" s="1" t="s">
        <v>79</v>
      </c>
    </row>
  </sheetData>
  <printOptions horizontalCentered="1" verticalCentered="1"/>
  <pageMargins left="0.5" right="0.5" top="0.5" bottom="0.27" header="0.5" footer="0.45"/>
  <pageSetup fitToHeight="1" fitToWidth="1" horizontalDpi="600" verticalDpi="600" orientation="landscape" scale="82" r:id="rId3"/>
  <headerFooter alignWithMargins="0">
    <oddFooter>&amp;LSHEEO SHEF data for higheredinfo.org&amp;C&amp;D&amp;RFiscal Year =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N55"/>
  <sheetViews>
    <sheetView workbookViewId="0" topLeftCell="A1">
      <pane xSplit="1" ySplit="2" topLeftCell="B3" activePane="bottomRight" state="frozen"/>
      <selection pane="topLeft" activeCell="J1" sqref="J1:J16384"/>
      <selection pane="topRight" activeCell="J1" sqref="J1:J16384"/>
      <selection pane="bottomLeft" activeCell="J1" sqref="J1:J16384"/>
      <selection pane="bottomRight" activeCell="A1" sqref="A1"/>
    </sheetView>
  </sheetViews>
  <sheetFormatPr defaultColWidth="9.140625" defaultRowHeight="12.75"/>
  <cols>
    <col min="1" max="1" width="15.57421875" style="1" bestFit="1" customWidth="1"/>
    <col min="2" max="2" width="16.57421875" style="4" customWidth="1"/>
    <col min="3" max="3" width="15.8515625" style="4" customWidth="1"/>
    <col min="4" max="4" width="14.28125" style="4" bestFit="1" customWidth="1"/>
    <col min="5" max="5" width="16.7109375" style="4" bestFit="1" customWidth="1"/>
    <col min="6" max="6" width="11.140625" style="4" bestFit="1" customWidth="1"/>
    <col min="7" max="7" width="14.7109375" style="4" bestFit="1" customWidth="1"/>
    <col min="8" max="8" width="5.00390625" style="19" bestFit="1" customWidth="1"/>
    <col min="9" max="9" width="5.421875" style="19" bestFit="1" customWidth="1"/>
    <col min="10" max="10" width="6.8515625" style="35" customWidth="1"/>
    <col min="11" max="16384" width="9.140625" style="1" customWidth="1"/>
  </cols>
  <sheetData>
    <row r="1" spans="1:10" s="24" customFormat="1" ht="12.75">
      <c r="A1" s="21" t="s">
        <v>67</v>
      </c>
      <c r="B1" s="21"/>
      <c r="C1" s="21"/>
      <c r="D1" s="22"/>
      <c r="E1" s="22"/>
      <c r="F1" s="22"/>
      <c r="G1" s="22"/>
      <c r="H1" s="23"/>
      <c r="I1" s="23"/>
      <c r="J1" s="31"/>
    </row>
    <row r="2" spans="1:14" s="5" customFormat="1" ht="45">
      <c r="A2" s="15" t="s">
        <v>60</v>
      </c>
      <c r="B2" s="9" t="s">
        <v>55</v>
      </c>
      <c r="C2" s="9" t="s">
        <v>56</v>
      </c>
      <c r="D2" s="9" t="s">
        <v>57</v>
      </c>
      <c r="E2" s="9" t="s">
        <v>62</v>
      </c>
      <c r="F2" s="27" t="s">
        <v>54</v>
      </c>
      <c r="G2" s="27" t="s">
        <v>63</v>
      </c>
      <c r="H2" s="28" t="s">
        <v>1</v>
      </c>
      <c r="I2" s="28" t="s">
        <v>2</v>
      </c>
      <c r="J2" s="32" t="s">
        <v>0</v>
      </c>
      <c r="K2" s="29" t="s">
        <v>58</v>
      </c>
      <c r="L2" s="29" t="s">
        <v>59</v>
      </c>
      <c r="M2" s="30" t="s">
        <v>82</v>
      </c>
      <c r="N2" s="29" t="s">
        <v>61</v>
      </c>
    </row>
    <row r="3" spans="1:14" ht="11.25">
      <c r="A3" s="2" t="s">
        <v>3</v>
      </c>
      <c r="B3" s="3">
        <v>881000000</v>
      </c>
      <c r="C3" s="3">
        <v>3300000</v>
      </c>
      <c r="D3" s="3">
        <v>231600000</v>
      </c>
      <c r="E3" s="3">
        <f aca="true" t="shared" si="0" ref="E3:E34">B3+C3-D3</f>
        <v>652700000</v>
      </c>
      <c r="F3" s="3">
        <v>182374</v>
      </c>
      <c r="G3" s="3">
        <f>E3/F3</f>
        <v>3578.909274348317</v>
      </c>
      <c r="H3" s="17">
        <v>1.0395052839686996</v>
      </c>
      <c r="I3" s="17">
        <v>0.9067760304436907</v>
      </c>
      <c r="J3" s="33">
        <f>J$53</f>
        <v>0.6623053727520226</v>
      </c>
      <c r="K3" s="7">
        <f aca="true" t="shared" si="1" ref="K3:K34">G3/H3</f>
        <v>3442.8966639635487</v>
      </c>
      <c r="L3" s="7">
        <f aca="true" t="shared" si="2" ref="L3:L34">G3/I3</f>
        <v>3946.850329289291</v>
      </c>
      <c r="M3" s="6">
        <f aca="true" t="shared" si="3" ref="M3:M34">G3/J3</f>
        <v>5403.714693536566</v>
      </c>
      <c r="N3" s="7">
        <f aca="true" t="shared" si="4" ref="N3:N34">((G3/J3)/H3)/I3</f>
        <v>5732.7853128642855</v>
      </c>
    </row>
    <row r="4" spans="1:14" ht="11.25">
      <c r="A4" s="2" t="s">
        <v>4</v>
      </c>
      <c r="B4" s="3">
        <v>175100000</v>
      </c>
      <c r="C4" s="3">
        <v>600000</v>
      </c>
      <c r="D4" s="3">
        <v>14062400</v>
      </c>
      <c r="E4" s="3">
        <f t="shared" si="0"/>
        <v>161637600</v>
      </c>
      <c r="F4" s="3">
        <v>17962</v>
      </c>
      <c r="G4" s="3">
        <f aca="true" t="shared" si="5" ref="G4:G53">E4/F4</f>
        <v>8998.86426901236</v>
      </c>
      <c r="H4" s="17">
        <v>0.9797226950962244</v>
      </c>
      <c r="I4" s="17">
        <v>1.2563607153161962</v>
      </c>
      <c r="J4" s="33">
        <f aca="true" t="shared" si="6" ref="J4:J52">J$53</f>
        <v>0.6623053727520226</v>
      </c>
      <c r="K4" s="7">
        <f t="shared" si="1"/>
        <v>9185.113618429066</v>
      </c>
      <c r="L4" s="7">
        <f t="shared" si="2"/>
        <v>7162.643784788797</v>
      </c>
      <c r="M4" s="6">
        <f t="shared" si="3"/>
        <v>13587.18295100057</v>
      </c>
      <c r="N4" s="7">
        <f t="shared" si="4"/>
        <v>11038.546883474153</v>
      </c>
    </row>
    <row r="5" spans="1:14" ht="11.25">
      <c r="A5" s="2" t="s">
        <v>5</v>
      </c>
      <c r="B5" s="3">
        <v>581200000</v>
      </c>
      <c r="C5" s="3">
        <v>195800000</v>
      </c>
      <c r="D5" s="3">
        <v>104600000</v>
      </c>
      <c r="E5" s="3">
        <f t="shared" si="0"/>
        <v>672400000</v>
      </c>
      <c r="F5" s="3">
        <v>158876</v>
      </c>
      <c r="G5" s="3">
        <f t="shared" si="5"/>
        <v>4232.231425766006</v>
      </c>
      <c r="H5" s="17">
        <v>1.053459234220217</v>
      </c>
      <c r="I5" s="17">
        <v>0.9454590591839312</v>
      </c>
      <c r="J5" s="33">
        <f t="shared" si="6"/>
        <v>0.6623053727520226</v>
      </c>
      <c r="K5" s="7">
        <f t="shared" si="1"/>
        <v>4017.461035308836</v>
      </c>
      <c r="L5" s="7">
        <f t="shared" si="2"/>
        <v>4476.3772525687555</v>
      </c>
      <c r="M5" s="6">
        <f t="shared" si="3"/>
        <v>6390.151129501133</v>
      </c>
      <c r="N5" s="7">
        <f t="shared" si="4"/>
        <v>6415.797790524011</v>
      </c>
    </row>
    <row r="6" spans="1:14" ht="11.25">
      <c r="A6" s="2" t="s">
        <v>6</v>
      </c>
      <c r="B6" s="3">
        <v>412500000</v>
      </c>
      <c r="C6" s="3">
        <v>0</v>
      </c>
      <c r="D6" s="3">
        <v>118900000</v>
      </c>
      <c r="E6" s="3">
        <f t="shared" si="0"/>
        <v>293600000</v>
      </c>
      <c r="F6" s="3">
        <v>75473</v>
      </c>
      <c r="G6" s="3">
        <f t="shared" si="5"/>
        <v>3890.132895207558</v>
      </c>
      <c r="H6" s="17">
        <v>0.9795845512214837</v>
      </c>
      <c r="I6" s="17">
        <v>0.8981700638602457</v>
      </c>
      <c r="J6" s="33">
        <f t="shared" si="6"/>
        <v>0.6623053727520226</v>
      </c>
      <c r="K6" s="7">
        <f t="shared" si="1"/>
        <v>3971.206865560296</v>
      </c>
      <c r="L6" s="7">
        <f t="shared" si="2"/>
        <v>4331.176301387905</v>
      </c>
      <c r="M6" s="6">
        <f t="shared" si="3"/>
        <v>5873.624245328421</v>
      </c>
      <c r="N6" s="7">
        <f t="shared" si="4"/>
        <v>6675.835960979139</v>
      </c>
    </row>
    <row r="7" spans="1:14" ht="11.25">
      <c r="A7" s="2" t="s">
        <v>7</v>
      </c>
      <c r="B7" s="3">
        <v>4300200000</v>
      </c>
      <c r="C7" s="3">
        <v>1282400000</v>
      </c>
      <c r="D7" s="3">
        <v>517200000</v>
      </c>
      <c r="E7" s="3">
        <f t="shared" si="0"/>
        <v>5065400000</v>
      </c>
      <c r="F7" s="3">
        <v>1247509</v>
      </c>
      <c r="G7" s="3">
        <f t="shared" si="5"/>
        <v>4060.411588212991</v>
      </c>
      <c r="H7" s="17">
        <v>0.9020388741188226</v>
      </c>
      <c r="I7" s="17">
        <v>1.0982505349404532</v>
      </c>
      <c r="J7" s="33">
        <f t="shared" si="6"/>
        <v>0.6623053727520226</v>
      </c>
      <c r="K7" s="7">
        <f t="shared" si="1"/>
        <v>4501.370954970757</v>
      </c>
      <c r="L7" s="7">
        <f t="shared" si="2"/>
        <v>3697.163314774206</v>
      </c>
      <c r="M7" s="6">
        <f t="shared" si="3"/>
        <v>6130.7242176537075</v>
      </c>
      <c r="N7" s="7">
        <f t="shared" si="4"/>
        <v>6188.495831073767</v>
      </c>
    </row>
    <row r="8" spans="1:14" ht="11.25">
      <c r="A8" s="2" t="s">
        <v>8</v>
      </c>
      <c r="B8" s="3">
        <v>499200000</v>
      </c>
      <c r="C8" s="3">
        <v>19400000</v>
      </c>
      <c r="D8" s="3">
        <v>92200000</v>
      </c>
      <c r="E8" s="3">
        <f t="shared" si="0"/>
        <v>426400000</v>
      </c>
      <c r="F8" s="3">
        <v>135947</v>
      </c>
      <c r="G8" s="3">
        <f t="shared" si="5"/>
        <v>3136.51643655248</v>
      </c>
      <c r="H8" s="17">
        <v>1.0494176177572916</v>
      </c>
      <c r="I8" s="17">
        <v>0.9786033303746332</v>
      </c>
      <c r="J8" s="33">
        <f t="shared" si="6"/>
        <v>0.6623053727520226</v>
      </c>
      <c r="K8" s="7">
        <f t="shared" si="1"/>
        <v>2988.8162572070437</v>
      </c>
      <c r="L8" s="7">
        <f t="shared" si="2"/>
        <v>3205.0947909116</v>
      </c>
      <c r="M8" s="6">
        <f t="shared" si="3"/>
        <v>4735.7556885271415</v>
      </c>
      <c r="N8" s="7">
        <f t="shared" si="4"/>
        <v>4611.415439286827</v>
      </c>
    </row>
    <row r="9" spans="1:14" ht="11.25">
      <c r="A9" s="2" t="s">
        <v>9</v>
      </c>
      <c r="B9" s="3">
        <v>482300000</v>
      </c>
      <c r="C9" s="3">
        <v>0</v>
      </c>
      <c r="D9" s="3">
        <v>79200000</v>
      </c>
      <c r="E9" s="3">
        <f t="shared" si="0"/>
        <v>403100000</v>
      </c>
      <c r="F9" s="3">
        <v>60914</v>
      </c>
      <c r="G9" s="3">
        <f t="shared" si="5"/>
        <v>6617.526348622649</v>
      </c>
      <c r="H9" s="17">
        <v>1.0008848767874496</v>
      </c>
      <c r="I9" s="17">
        <v>1.2563607153161962</v>
      </c>
      <c r="J9" s="33">
        <f t="shared" si="6"/>
        <v>0.6623053727520226</v>
      </c>
      <c r="K9" s="7">
        <f t="shared" si="1"/>
        <v>6611.675830154403</v>
      </c>
      <c r="L9" s="7">
        <f t="shared" si="2"/>
        <v>5267.218457206515</v>
      </c>
      <c r="M9" s="6">
        <f t="shared" si="3"/>
        <v>9991.654334805393</v>
      </c>
      <c r="N9" s="7">
        <f t="shared" si="4"/>
        <v>7945.8237166558465</v>
      </c>
    </row>
    <row r="10" spans="1:14" ht="11.25">
      <c r="A10" s="2" t="s">
        <v>10</v>
      </c>
      <c r="B10" s="3">
        <v>120000000</v>
      </c>
      <c r="C10" s="3">
        <v>0</v>
      </c>
      <c r="D10" s="3">
        <v>8800000</v>
      </c>
      <c r="E10" s="3">
        <f t="shared" si="0"/>
        <v>111200000</v>
      </c>
      <c r="F10" s="3">
        <v>26515</v>
      </c>
      <c r="G10" s="3">
        <f t="shared" si="5"/>
        <v>4193.852536300207</v>
      </c>
      <c r="H10" s="17">
        <v>1.2017742162763498</v>
      </c>
      <c r="I10" s="17">
        <v>1.0159679385409872</v>
      </c>
      <c r="J10" s="33">
        <f t="shared" si="6"/>
        <v>0.6623053727520226</v>
      </c>
      <c r="K10" s="7">
        <f t="shared" si="1"/>
        <v>3489.7175188985952</v>
      </c>
      <c r="L10" s="7">
        <f t="shared" si="2"/>
        <v>4127.937877963867</v>
      </c>
      <c r="M10" s="6">
        <f t="shared" si="3"/>
        <v>6332.203706688713</v>
      </c>
      <c r="N10" s="7">
        <f t="shared" si="4"/>
        <v>5186.232622390808</v>
      </c>
    </row>
    <row r="11" spans="1:14" ht="11.25">
      <c r="A11" s="2" t="s">
        <v>11</v>
      </c>
      <c r="B11" s="3">
        <v>1690300000</v>
      </c>
      <c r="C11" s="3">
        <v>0</v>
      </c>
      <c r="D11" s="3">
        <v>251100000</v>
      </c>
      <c r="E11" s="3">
        <f t="shared" si="0"/>
        <v>1439200000</v>
      </c>
      <c r="F11" s="3">
        <v>396520</v>
      </c>
      <c r="G11" s="3">
        <f t="shared" si="5"/>
        <v>3629.5773227075556</v>
      </c>
      <c r="H11" s="17">
        <v>0.9883605729941363</v>
      </c>
      <c r="I11" s="17">
        <v>0.9322620802577302</v>
      </c>
      <c r="J11" s="33">
        <f t="shared" si="6"/>
        <v>0.6623053727520226</v>
      </c>
      <c r="K11" s="7">
        <f t="shared" si="1"/>
        <v>3672.3210353404993</v>
      </c>
      <c r="L11" s="7">
        <f t="shared" si="2"/>
        <v>3893.301464867191</v>
      </c>
      <c r="M11" s="6">
        <f t="shared" si="3"/>
        <v>5480.217241218917</v>
      </c>
      <c r="N11" s="7">
        <f t="shared" si="4"/>
        <v>5947.6354663260145</v>
      </c>
    </row>
    <row r="12" spans="1:14" ht="11.25">
      <c r="A12" s="2" t="s">
        <v>12</v>
      </c>
      <c r="B12" s="3">
        <v>1178800000</v>
      </c>
      <c r="C12" s="3">
        <v>10300000</v>
      </c>
      <c r="D12" s="3">
        <v>219800000</v>
      </c>
      <c r="E12" s="3">
        <f t="shared" si="0"/>
        <v>969300000</v>
      </c>
      <c r="F12" s="3">
        <v>202591</v>
      </c>
      <c r="G12" s="3">
        <f t="shared" si="5"/>
        <v>4784.516587607544</v>
      </c>
      <c r="H12" s="17">
        <v>1.0147801750925804</v>
      </c>
      <c r="I12" s="17">
        <v>0.9353812673113839</v>
      </c>
      <c r="J12" s="33">
        <f t="shared" si="6"/>
        <v>0.6623053727520226</v>
      </c>
      <c r="K12" s="7">
        <f t="shared" si="1"/>
        <v>4714.830566305696</v>
      </c>
      <c r="L12" s="7">
        <f t="shared" si="2"/>
        <v>5115.0442657034755</v>
      </c>
      <c r="M12" s="6">
        <f t="shared" si="3"/>
        <v>7224.034085254117</v>
      </c>
      <c r="N12" s="7">
        <f t="shared" si="4"/>
        <v>7610.604334669491</v>
      </c>
    </row>
    <row r="13" spans="1:14" ht="11.25">
      <c r="A13" s="2" t="s">
        <v>13</v>
      </c>
      <c r="B13" s="3">
        <v>347200000</v>
      </c>
      <c r="C13" s="3">
        <v>0</v>
      </c>
      <c r="D13" s="3">
        <v>74100000</v>
      </c>
      <c r="E13" s="3">
        <f t="shared" si="0"/>
        <v>273100000</v>
      </c>
      <c r="F13" s="3">
        <v>32969</v>
      </c>
      <c r="G13" s="3">
        <f t="shared" si="5"/>
        <v>8283.539082168098</v>
      </c>
      <c r="H13" s="17">
        <v>1.0692640138615745</v>
      </c>
      <c r="I13" s="17">
        <v>1.2563607153161962</v>
      </c>
      <c r="J13" s="33">
        <f t="shared" si="6"/>
        <v>0.6623053727520226</v>
      </c>
      <c r="K13" s="7">
        <f t="shared" si="1"/>
        <v>7746.953955976371</v>
      </c>
      <c r="L13" s="7">
        <f t="shared" si="2"/>
        <v>6593.280879594621</v>
      </c>
      <c r="M13" s="6">
        <f t="shared" si="3"/>
        <v>12507.129525083263</v>
      </c>
      <c r="N13" s="7">
        <f t="shared" si="4"/>
        <v>9310.185807128471</v>
      </c>
    </row>
    <row r="14" spans="1:14" ht="11.25">
      <c r="A14" s="2" t="s">
        <v>14</v>
      </c>
      <c r="B14" s="3">
        <v>210000000</v>
      </c>
      <c r="C14" s="3">
        <v>10800000</v>
      </c>
      <c r="D14" s="3">
        <v>24700000</v>
      </c>
      <c r="E14" s="3">
        <f t="shared" si="0"/>
        <v>196100000</v>
      </c>
      <c r="F14" s="3">
        <v>39434</v>
      </c>
      <c r="G14" s="3">
        <f t="shared" si="5"/>
        <v>4972.866054673632</v>
      </c>
      <c r="H14" s="17">
        <v>1.0604195858532757</v>
      </c>
      <c r="I14" s="17">
        <v>0.9343981112882285</v>
      </c>
      <c r="J14" s="33">
        <f t="shared" si="6"/>
        <v>0.6623053727520226</v>
      </c>
      <c r="K14" s="7">
        <f t="shared" si="1"/>
        <v>4689.526788278031</v>
      </c>
      <c r="L14" s="7">
        <f t="shared" si="2"/>
        <v>5321.999257701496</v>
      </c>
      <c r="M14" s="6">
        <f t="shared" si="3"/>
        <v>7508.418713274654</v>
      </c>
      <c r="N14" s="7">
        <f t="shared" si="4"/>
        <v>7577.72413725327</v>
      </c>
    </row>
    <row r="15" spans="1:14" ht="11.25">
      <c r="A15" s="2" t="s">
        <v>15</v>
      </c>
      <c r="B15" s="3">
        <v>1663000000</v>
      </c>
      <c r="C15" s="3">
        <v>381100000</v>
      </c>
      <c r="D15" s="3">
        <v>365700000</v>
      </c>
      <c r="E15" s="3">
        <f t="shared" si="0"/>
        <v>1678400000</v>
      </c>
      <c r="F15" s="3">
        <v>368286</v>
      </c>
      <c r="G15" s="3">
        <f t="shared" si="5"/>
        <v>4557.327728993228</v>
      </c>
      <c r="H15" s="17">
        <v>0.9708833035289822</v>
      </c>
      <c r="I15" s="17">
        <v>1.0458852726225005</v>
      </c>
      <c r="J15" s="33">
        <f t="shared" si="6"/>
        <v>0.6623053727520226</v>
      </c>
      <c r="K15" s="7">
        <f t="shared" si="1"/>
        <v>4694.001547279864</v>
      </c>
      <c r="L15" s="7">
        <f t="shared" si="2"/>
        <v>4357.387801786305</v>
      </c>
      <c r="M15" s="6">
        <f t="shared" si="3"/>
        <v>6881.0067326746</v>
      </c>
      <c r="N15" s="7">
        <f t="shared" si="4"/>
        <v>6776.429160349855</v>
      </c>
    </row>
    <row r="16" spans="1:14" ht="11.25">
      <c r="A16" s="2" t="s">
        <v>16</v>
      </c>
      <c r="B16" s="3">
        <v>890300000</v>
      </c>
      <c r="C16" s="3">
        <v>0</v>
      </c>
      <c r="D16" s="3">
        <v>135600000</v>
      </c>
      <c r="E16" s="3">
        <f t="shared" si="0"/>
        <v>754700000</v>
      </c>
      <c r="F16" s="3">
        <v>178048</v>
      </c>
      <c r="G16" s="3">
        <f t="shared" si="5"/>
        <v>4238.744608195543</v>
      </c>
      <c r="H16" s="17">
        <v>1.1262074575556476</v>
      </c>
      <c r="I16" s="17">
        <v>1.0034962490144252</v>
      </c>
      <c r="J16" s="33">
        <f t="shared" si="6"/>
        <v>0.6623053727520226</v>
      </c>
      <c r="K16" s="7">
        <f t="shared" si="1"/>
        <v>3763.7333865604423</v>
      </c>
      <c r="L16" s="7">
        <f t="shared" si="2"/>
        <v>4223.976534400191</v>
      </c>
      <c r="M16" s="6">
        <f t="shared" si="3"/>
        <v>6399.985237297168</v>
      </c>
      <c r="N16" s="7">
        <f t="shared" si="4"/>
        <v>5662.977288715131</v>
      </c>
    </row>
    <row r="17" spans="1:14" ht="11.25">
      <c r="A17" s="2" t="s">
        <v>17</v>
      </c>
      <c r="B17" s="3">
        <v>594300000</v>
      </c>
      <c r="C17" s="3">
        <v>23700000</v>
      </c>
      <c r="D17" s="3">
        <v>98800000</v>
      </c>
      <c r="E17" s="3">
        <f t="shared" si="0"/>
        <v>519200000</v>
      </c>
      <c r="F17" s="3">
        <v>94188</v>
      </c>
      <c r="G17" s="3">
        <f t="shared" si="5"/>
        <v>5512.379496326496</v>
      </c>
      <c r="H17" s="17">
        <v>1.0813450291872366</v>
      </c>
      <c r="I17" s="17">
        <v>0.9997367585204273</v>
      </c>
      <c r="J17" s="33">
        <f t="shared" si="6"/>
        <v>0.6623053727520226</v>
      </c>
      <c r="K17" s="7">
        <f t="shared" si="1"/>
        <v>5097.70641889363</v>
      </c>
      <c r="L17" s="7">
        <f t="shared" si="2"/>
        <v>5513.830965347928</v>
      </c>
      <c r="M17" s="6">
        <f t="shared" si="3"/>
        <v>8323.017935701417</v>
      </c>
      <c r="N17" s="7">
        <f t="shared" si="4"/>
        <v>7698.939054095517</v>
      </c>
    </row>
    <row r="18" spans="1:14" ht="11.25">
      <c r="A18" s="2" t="s">
        <v>18</v>
      </c>
      <c r="B18" s="3">
        <v>479300000</v>
      </c>
      <c r="C18" s="3">
        <v>109600000</v>
      </c>
      <c r="D18" s="3">
        <v>128600000</v>
      </c>
      <c r="E18" s="3">
        <f t="shared" si="0"/>
        <v>460300000</v>
      </c>
      <c r="F18" s="3">
        <v>107521</v>
      </c>
      <c r="G18" s="3">
        <f t="shared" si="5"/>
        <v>4281.024172022209</v>
      </c>
      <c r="H18" s="17">
        <v>1.0515840431856613</v>
      </c>
      <c r="I18" s="17">
        <v>1.0099518937736214</v>
      </c>
      <c r="J18" s="33">
        <f t="shared" si="6"/>
        <v>0.6623053727520226</v>
      </c>
      <c r="K18" s="7">
        <f t="shared" si="1"/>
        <v>4071.024279764939</v>
      </c>
      <c r="L18" s="7">
        <f t="shared" si="2"/>
        <v>4238.839689706837</v>
      </c>
      <c r="M18" s="6">
        <f t="shared" si="3"/>
        <v>6463.822200677045</v>
      </c>
      <c r="N18" s="7">
        <f t="shared" si="4"/>
        <v>6086.179074518893</v>
      </c>
    </row>
    <row r="19" spans="1:14" ht="11.25">
      <c r="A19" s="2" t="s">
        <v>19</v>
      </c>
      <c r="B19" s="3">
        <v>621500000</v>
      </c>
      <c r="C19" s="3">
        <v>0</v>
      </c>
      <c r="D19" s="3">
        <v>195800000</v>
      </c>
      <c r="E19" s="3">
        <f t="shared" si="0"/>
        <v>425700000</v>
      </c>
      <c r="F19" s="3">
        <v>119818</v>
      </c>
      <c r="G19" s="3">
        <f t="shared" si="5"/>
        <v>3552.888547630573</v>
      </c>
      <c r="H19" s="17">
        <v>1.0174567655974278</v>
      </c>
      <c r="I19" s="17">
        <v>0.904427787449357</v>
      </c>
      <c r="J19" s="33">
        <f t="shared" si="6"/>
        <v>0.6623053727520226</v>
      </c>
      <c r="K19" s="7">
        <f t="shared" si="1"/>
        <v>3491.930731370582</v>
      </c>
      <c r="L19" s="7">
        <f t="shared" si="2"/>
        <v>3928.3274982631106</v>
      </c>
      <c r="M19" s="6">
        <f t="shared" si="3"/>
        <v>5364.426582963611</v>
      </c>
      <c r="N19" s="7">
        <f t="shared" si="4"/>
        <v>5829.528702134377</v>
      </c>
    </row>
    <row r="20" spans="1:14" ht="11.25">
      <c r="A20" s="2" t="s">
        <v>20</v>
      </c>
      <c r="B20" s="3">
        <v>567600000</v>
      </c>
      <c r="C20" s="3">
        <v>0</v>
      </c>
      <c r="D20" s="3">
        <v>122900000</v>
      </c>
      <c r="E20" s="3">
        <f t="shared" si="0"/>
        <v>444700000</v>
      </c>
      <c r="F20" s="3">
        <v>134990</v>
      </c>
      <c r="G20" s="3">
        <f t="shared" si="5"/>
        <v>3294.318097636862</v>
      </c>
      <c r="H20" s="17">
        <v>1.0102353612641937</v>
      </c>
      <c r="I20" s="17">
        <v>0.8944426960353861</v>
      </c>
      <c r="J20" s="33">
        <f t="shared" si="6"/>
        <v>0.6623053727520226</v>
      </c>
      <c r="K20" s="7">
        <f t="shared" si="1"/>
        <v>3260.9411865314246</v>
      </c>
      <c r="L20" s="7">
        <f t="shared" si="2"/>
        <v>3683.0957558700125</v>
      </c>
      <c r="M20" s="6">
        <f t="shared" si="3"/>
        <v>4974.016870719704</v>
      </c>
      <c r="N20" s="7">
        <f t="shared" si="4"/>
        <v>5504.681120949039</v>
      </c>
    </row>
    <row r="21" spans="1:14" ht="11.25">
      <c r="A21" s="2" t="s">
        <v>21</v>
      </c>
      <c r="B21" s="3">
        <v>167000000</v>
      </c>
      <c r="C21" s="3">
        <v>0</v>
      </c>
      <c r="D21" s="3">
        <v>9700000</v>
      </c>
      <c r="E21" s="3">
        <f t="shared" si="0"/>
        <v>157300000</v>
      </c>
      <c r="F21" s="3">
        <v>28212</v>
      </c>
      <c r="G21" s="3">
        <f t="shared" si="5"/>
        <v>5575.641570962711</v>
      </c>
      <c r="H21" s="17">
        <v>1.0449304535659498</v>
      </c>
      <c r="I21" s="17">
        <v>1.095673133377306</v>
      </c>
      <c r="J21" s="33">
        <f t="shared" si="6"/>
        <v>0.6623053727520226</v>
      </c>
      <c r="K21" s="7">
        <f t="shared" si="1"/>
        <v>5335.897285733389</v>
      </c>
      <c r="L21" s="7">
        <f t="shared" si="2"/>
        <v>5088.781864876377</v>
      </c>
      <c r="M21" s="6">
        <f t="shared" si="3"/>
        <v>8418.535920665583</v>
      </c>
      <c r="N21" s="7">
        <f t="shared" si="4"/>
        <v>7353.061023530777</v>
      </c>
    </row>
    <row r="22" spans="1:14" ht="11.25">
      <c r="A22" s="2" t="s">
        <v>22</v>
      </c>
      <c r="B22" s="3">
        <v>714700000</v>
      </c>
      <c r="C22" s="3">
        <v>121700000</v>
      </c>
      <c r="D22" s="3">
        <v>183100000</v>
      </c>
      <c r="E22" s="3">
        <f t="shared" si="0"/>
        <v>653300000</v>
      </c>
      <c r="F22" s="3">
        <v>152255</v>
      </c>
      <c r="G22" s="3">
        <f t="shared" si="5"/>
        <v>4290.8278874257</v>
      </c>
      <c r="H22" s="17">
        <v>1.0040858957676757</v>
      </c>
      <c r="I22" s="17">
        <v>1.0164902480824884</v>
      </c>
      <c r="J22" s="33">
        <f t="shared" si="6"/>
        <v>0.6623053727520226</v>
      </c>
      <c r="K22" s="7">
        <f t="shared" si="1"/>
        <v>4273.367353840918</v>
      </c>
      <c r="L22" s="7">
        <f t="shared" si="2"/>
        <v>4221.218939896311</v>
      </c>
      <c r="M22" s="6">
        <f t="shared" si="3"/>
        <v>6478.624610270605</v>
      </c>
      <c r="N22" s="7">
        <f t="shared" si="4"/>
        <v>6347.588041428879</v>
      </c>
    </row>
    <row r="23" spans="1:14" ht="11.25">
      <c r="A23" s="2" t="s">
        <v>23</v>
      </c>
      <c r="B23" s="3">
        <v>660800000</v>
      </c>
      <c r="C23" s="3">
        <v>0</v>
      </c>
      <c r="D23" s="3">
        <v>29900000</v>
      </c>
      <c r="E23" s="3">
        <f t="shared" si="0"/>
        <v>630900000</v>
      </c>
      <c r="F23" s="3">
        <v>120049</v>
      </c>
      <c r="G23" s="3">
        <f t="shared" si="5"/>
        <v>5255.354063757299</v>
      </c>
      <c r="H23" s="17">
        <v>0.9647699911043769</v>
      </c>
      <c r="I23" s="17">
        <v>1.1952421521252468</v>
      </c>
      <c r="J23" s="33">
        <f t="shared" si="6"/>
        <v>0.6623053727520226</v>
      </c>
      <c r="K23" s="7">
        <f t="shared" si="1"/>
        <v>5447.261121525421</v>
      </c>
      <c r="L23" s="7">
        <f t="shared" si="2"/>
        <v>4396.894850480978</v>
      </c>
      <c r="M23" s="6">
        <f t="shared" si="3"/>
        <v>7934.941010549502</v>
      </c>
      <c r="N23" s="7">
        <f t="shared" si="4"/>
        <v>6881.197379297606</v>
      </c>
    </row>
    <row r="24" spans="1:14" ht="11.25">
      <c r="A24" s="2" t="s">
        <v>24</v>
      </c>
      <c r="B24" s="3">
        <v>1504600000</v>
      </c>
      <c r="C24" s="3">
        <v>210400000</v>
      </c>
      <c r="D24" s="3">
        <v>183600000</v>
      </c>
      <c r="E24" s="3">
        <f t="shared" si="0"/>
        <v>1531400000</v>
      </c>
      <c r="F24" s="3">
        <v>327690</v>
      </c>
      <c r="G24" s="3">
        <f t="shared" si="5"/>
        <v>4673.319295675791</v>
      </c>
      <c r="H24" s="17">
        <v>1.0497158394778046</v>
      </c>
      <c r="I24" s="17">
        <v>1.0190337564356788</v>
      </c>
      <c r="J24" s="33">
        <f t="shared" si="6"/>
        <v>0.6623053727520226</v>
      </c>
      <c r="K24" s="7">
        <f t="shared" si="1"/>
        <v>4451.985118182648</v>
      </c>
      <c r="L24" s="7">
        <f t="shared" si="2"/>
        <v>4586.0299191872455</v>
      </c>
      <c r="M24" s="6">
        <f t="shared" si="3"/>
        <v>7056.13979282266</v>
      </c>
      <c r="N24" s="7">
        <f t="shared" si="4"/>
        <v>6596.3980577269585</v>
      </c>
    </row>
    <row r="25" spans="1:14" ht="11.25">
      <c r="A25" s="2" t="s">
        <v>25</v>
      </c>
      <c r="B25" s="3">
        <v>940100000</v>
      </c>
      <c r="C25" s="3">
        <v>0</v>
      </c>
      <c r="D25" s="3">
        <v>147900000</v>
      </c>
      <c r="E25" s="3">
        <f t="shared" si="0"/>
        <v>792200000</v>
      </c>
      <c r="F25" s="3">
        <v>170649</v>
      </c>
      <c r="G25" s="3">
        <f t="shared" si="5"/>
        <v>4642.277423248891</v>
      </c>
      <c r="H25" s="17">
        <v>0.9779180367391114</v>
      </c>
      <c r="I25" s="17">
        <v>1.0469190155261887</v>
      </c>
      <c r="J25" s="33">
        <f t="shared" si="6"/>
        <v>0.6623053727520226</v>
      </c>
      <c r="K25" s="7">
        <f t="shared" si="1"/>
        <v>4747.1027722616345</v>
      </c>
      <c r="L25" s="7">
        <f t="shared" si="2"/>
        <v>4434.227819346323</v>
      </c>
      <c r="M25" s="6">
        <f t="shared" si="3"/>
        <v>7009.270367170993</v>
      </c>
      <c r="N25" s="7">
        <f t="shared" si="4"/>
        <v>6846.321157484358</v>
      </c>
    </row>
    <row r="26" spans="1:14" ht="11.25">
      <c r="A26" s="2" t="s">
        <v>26</v>
      </c>
      <c r="B26" s="3">
        <v>411200000</v>
      </c>
      <c r="C26" s="3">
        <v>25000000</v>
      </c>
      <c r="D26" s="3">
        <v>117100000</v>
      </c>
      <c r="E26" s="3">
        <f t="shared" si="0"/>
        <v>319100000</v>
      </c>
      <c r="F26" s="3">
        <v>101068</v>
      </c>
      <c r="G26" s="3">
        <f t="shared" si="5"/>
        <v>3157.280246962441</v>
      </c>
      <c r="H26" s="17">
        <v>1.0315083229168547</v>
      </c>
      <c r="I26" s="17">
        <v>0.8914828576554107</v>
      </c>
      <c r="J26" s="33">
        <f t="shared" si="6"/>
        <v>0.6623053727520226</v>
      </c>
      <c r="K26" s="7">
        <f t="shared" si="1"/>
        <v>3060.8383634117663</v>
      </c>
      <c r="L26" s="7">
        <f t="shared" si="2"/>
        <v>3541.6051131550084</v>
      </c>
      <c r="M26" s="6">
        <f t="shared" si="3"/>
        <v>4767.1064992923975</v>
      </c>
      <c r="N26" s="7">
        <f t="shared" si="4"/>
        <v>5184.0492800601</v>
      </c>
    </row>
    <row r="27" spans="1:14" ht="11.25">
      <c r="A27" s="2" t="s">
        <v>27</v>
      </c>
      <c r="B27" s="3">
        <v>602300000</v>
      </c>
      <c r="C27" s="3">
        <v>62000000</v>
      </c>
      <c r="D27" s="3">
        <v>76600000</v>
      </c>
      <c r="E27" s="3">
        <f t="shared" si="0"/>
        <v>587700000</v>
      </c>
      <c r="F27" s="3">
        <v>149800</v>
      </c>
      <c r="G27" s="3">
        <f t="shared" si="5"/>
        <v>3923.2309746328438</v>
      </c>
      <c r="H27" s="17">
        <v>0.9577097629683358</v>
      </c>
      <c r="I27" s="17">
        <v>1.0093341014951143</v>
      </c>
      <c r="J27" s="33">
        <f t="shared" si="6"/>
        <v>0.6623053727520226</v>
      </c>
      <c r="K27" s="7">
        <f t="shared" si="1"/>
        <v>4096.471735312733</v>
      </c>
      <c r="L27" s="7">
        <f t="shared" si="2"/>
        <v>3886.9497907792966</v>
      </c>
      <c r="M27" s="6">
        <f t="shared" si="3"/>
        <v>5923.598291722997</v>
      </c>
      <c r="N27" s="7">
        <f t="shared" si="4"/>
        <v>6127.971515387074</v>
      </c>
    </row>
    <row r="28" spans="1:14" ht="11.25">
      <c r="A28" s="2" t="s">
        <v>28</v>
      </c>
      <c r="B28" s="3">
        <v>117500000</v>
      </c>
      <c r="C28" s="3">
        <v>2500000</v>
      </c>
      <c r="D28" s="3">
        <v>13800000</v>
      </c>
      <c r="E28" s="3">
        <f t="shared" si="0"/>
        <v>106200000</v>
      </c>
      <c r="F28" s="3">
        <v>29700</v>
      </c>
      <c r="G28" s="3">
        <f t="shared" si="5"/>
        <v>3575.757575757576</v>
      </c>
      <c r="H28" s="17">
        <v>1.022159668853181</v>
      </c>
      <c r="I28" s="17">
        <v>0.9310091696941335</v>
      </c>
      <c r="J28" s="33">
        <f t="shared" si="6"/>
        <v>0.6623053727520226</v>
      </c>
      <c r="K28" s="7">
        <f t="shared" si="1"/>
        <v>3498.237784875059</v>
      </c>
      <c r="L28" s="7">
        <f t="shared" si="2"/>
        <v>3840.732929550337</v>
      </c>
      <c r="M28" s="6">
        <f t="shared" si="3"/>
        <v>5398.95601465458</v>
      </c>
      <c r="N28" s="7">
        <f t="shared" si="4"/>
        <v>5673.317509904975</v>
      </c>
    </row>
    <row r="29" spans="1:14" ht="11.25">
      <c r="A29" s="2" t="s">
        <v>29</v>
      </c>
      <c r="B29" s="3">
        <v>357900000</v>
      </c>
      <c r="C29" s="3">
        <v>46800000</v>
      </c>
      <c r="D29" s="3">
        <v>117400000</v>
      </c>
      <c r="E29" s="3">
        <f t="shared" si="0"/>
        <v>287300000</v>
      </c>
      <c r="F29" s="3">
        <v>68401</v>
      </c>
      <c r="G29" s="3">
        <f t="shared" si="5"/>
        <v>4200.230990774989</v>
      </c>
      <c r="H29" s="17">
        <v>1.0400906913827883</v>
      </c>
      <c r="I29" s="17">
        <v>1.0162734832994054</v>
      </c>
      <c r="J29" s="33">
        <f t="shared" si="6"/>
        <v>0.6623053727520226</v>
      </c>
      <c r="K29" s="7">
        <f t="shared" si="1"/>
        <v>4038.3314893346765</v>
      </c>
      <c r="L29" s="7">
        <f t="shared" si="2"/>
        <v>4132.973121702079</v>
      </c>
      <c r="M29" s="6">
        <f t="shared" si="3"/>
        <v>6341.8343917732645</v>
      </c>
      <c r="N29" s="7">
        <f t="shared" si="4"/>
        <v>5999.749154835872</v>
      </c>
    </row>
    <row r="30" spans="1:14" ht="11.25">
      <c r="A30" s="2" t="s">
        <v>30</v>
      </c>
      <c r="B30" s="3">
        <v>194200000</v>
      </c>
      <c r="C30" s="3">
        <v>0</v>
      </c>
      <c r="D30" s="3">
        <v>23100000</v>
      </c>
      <c r="E30" s="3">
        <f t="shared" si="0"/>
        <v>171100000</v>
      </c>
      <c r="F30" s="3">
        <v>34672</v>
      </c>
      <c r="G30" s="3">
        <f t="shared" si="5"/>
        <v>4934.817720350716</v>
      </c>
      <c r="H30" s="17">
        <v>1.0338926765944858</v>
      </c>
      <c r="I30" s="17">
        <v>1.0002632414795727</v>
      </c>
      <c r="J30" s="33">
        <f t="shared" si="6"/>
        <v>0.6623053727520226</v>
      </c>
      <c r="K30" s="7">
        <f t="shared" si="1"/>
        <v>4773.046402268167</v>
      </c>
      <c r="L30" s="7">
        <f t="shared" si="2"/>
        <v>4933.5190135061</v>
      </c>
      <c r="M30" s="6">
        <f t="shared" si="3"/>
        <v>7450.970388244741</v>
      </c>
      <c r="N30" s="7">
        <f t="shared" si="4"/>
        <v>7204.818902962668</v>
      </c>
    </row>
    <row r="31" spans="1:14" ht="11.25">
      <c r="A31" s="2" t="s">
        <v>31</v>
      </c>
      <c r="B31" s="3">
        <v>80000000</v>
      </c>
      <c r="C31" s="3">
        <v>0</v>
      </c>
      <c r="D31" s="3">
        <v>4000000</v>
      </c>
      <c r="E31" s="3">
        <f t="shared" si="0"/>
        <v>76000000</v>
      </c>
      <c r="F31" s="3">
        <v>28719</v>
      </c>
      <c r="G31" s="3">
        <f t="shared" si="5"/>
        <v>2646.3316967860997</v>
      </c>
      <c r="H31" s="17">
        <v>1.1242370005386937</v>
      </c>
      <c r="I31" s="17">
        <v>1.17691781345544</v>
      </c>
      <c r="J31" s="33">
        <f t="shared" si="6"/>
        <v>0.6623053727520226</v>
      </c>
      <c r="K31" s="7">
        <f t="shared" si="1"/>
        <v>2353.89130185012</v>
      </c>
      <c r="L31" s="7">
        <f t="shared" si="2"/>
        <v>2248.5271839130796</v>
      </c>
      <c r="M31" s="6">
        <f t="shared" si="3"/>
        <v>3995.6367646392737</v>
      </c>
      <c r="N31" s="7">
        <f t="shared" si="4"/>
        <v>3019.826484880925</v>
      </c>
    </row>
    <row r="32" spans="1:14" ht="11.25">
      <c r="A32" s="2" t="s">
        <v>32</v>
      </c>
      <c r="B32" s="3">
        <v>1185956206</v>
      </c>
      <c r="C32" s="3">
        <v>155788332</v>
      </c>
      <c r="D32" s="3">
        <v>188618000</v>
      </c>
      <c r="E32" s="3">
        <f t="shared" si="0"/>
        <v>1153126538</v>
      </c>
      <c r="F32" s="3">
        <v>167375</v>
      </c>
      <c r="G32" s="3">
        <f t="shared" si="5"/>
        <v>6889.478942494399</v>
      </c>
      <c r="H32" s="17">
        <v>0.9285597630647893</v>
      </c>
      <c r="I32" s="17">
        <v>1.203226405946943</v>
      </c>
      <c r="J32" s="33">
        <f t="shared" si="6"/>
        <v>0.6623053727520226</v>
      </c>
      <c r="K32" s="7">
        <f t="shared" si="1"/>
        <v>7419.532071640814</v>
      </c>
      <c r="L32" s="7">
        <f t="shared" si="2"/>
        <v>5725.837555129417</v>
      </c>
      <c r="M32" s="6">
        <f t="shared" si="3"/>
        <v>10402.269445387583</v>
      </c>
      <c r="N32" s="7">
        <f t="shared" si="4"/>
        <v>9310.454540533567</v>
      </c>
    </row>
    <row r="33" spans="1:14" ht="11.25">
      <c r="A33" s="2" t="s">
        <v>33</v>
      </c>
      <c r="B33" s="3">
        <v>396000000</v>
      </c>
      <c r="C33" s="3">
        <v>34500000</v>
      </c>
      <c r="D33" s="3">
        <v>54500000</v>
      </c>
      <c r="E33" s="3">
        <f t="shared" si="0"/>
        <v>376000000</v>
      </c>
      <c r="F33" s="3">
        <v>71081</v>
      </c>
      <c r="G33" s="3">
        <f t="shared" si="5"/>
        <v>5289.739874227994</v>
      </c>
      <c r="H33" s="17">
        <v>1.0924957954886854</v>
      </c>
      <c r="I33" s="17">
        <v>0.9382519463144202</v>
      </c>
      <c r="J33" s="33">
        <f t="shared" si="6"/>
        <v>0.6623053727520226</v>
      </c>
      <c r="K33" s="7">
        <f t="shared" si="1"/>
        <v>4841.885795873324</v>
      </c>
      <c r="L33" s="7">
        <f t="shared" si="2"/>
        <v>5637.867200816159</v>
      </c>
      <c r="M33" s="6">
        <f t="shared" si="3"/>
        <v>7986.859373113608</v>
      </c>
      <c r="N33" s="7">
        <f t="shared" si="4"/>
        <v>7791.781932793555</v>
      </c>
    </row>
    <row r="34" spans="1:14" ht="11.25">
      <c r="A34" s="2" t="s">
        <v>34</v>
      </c>
      <c r="B34" s="3">
        <v>2514900000</v>
      </c>
      <c r="C34" s="3">
        <v>314300000</v>
      </c>
      <c r="D34" s="3">
        <v>429900000</v>
      </c>
      <c r="E34" s="3">
        <f t="shared" si="0"/>
        <v>2399300000</v>
      </c>
      <c r="F34" s="3">
        <v>442730</v>
      </c>
      <c r="G34" s="3">
        <f t="shared" si="5"/>
        <v>5419.330065728548</v>
      </c>
      <c r="H34" s="17">
        <v>0.9261895362722975</v>
      </c>
      <c r="I34" s="17">
        <v>1.1366602680586153</v>
      </c>
      <c r="J34" s="33">
        <f t="shared" si="6"/>
        <v>0.6623053727520226</v>
      </c>
      <c r="K34" s="7">
        <f t="shared" si="1"/>
        <v>5851.210636151344</v>
      </c>
      <c r="L34" s="7">
        <f t="shared" si="2"/>
        <v>4767.765899818612</v>
      </c>
      <c r="M34" s="6">
        <f t="shared" si="3"/>
        <v>8182.524691306753</v>
      </c>
      <c r="N34" s="7">
        <f t="shared" si="4"/>
        <v>7772.429201835805</v>
      </c>
    </row>
    <row r="35" spans="1:14" ht="11.25">
      <c r="A35" s="2" t="s">
        <v>35</v>
      </c>
      <c r="B35" s="3">
        <v>1555500000</v>
      </c>
      <c r="C35" s="3">
        <v>71100000</v>
      </c>
      <c r="D35" s="3">
        <v>326000000</v>
      </c>
      <c r="E35" s="3">
        <f aca="true" t="shared" si="7" ref="E35:E52">B35+C35-D35</f>
        <v>1300600000</v>
      </c>
      <c r="F35" s="3">
        <v>239428</v>
      </c>
      <c r="G35" s="3">
        <f t="shared" si="5"/>
        <v>5432.113203134137</v>
      </c>
      <c r="H35" s="17">
        <v>0.9663609352541963</v>
      </c>
      <c r="I35" s="17">
        <v>0.9269384434176573</v>
      </c>
      <c r="J35" s="33">
        <f t="shared" si="6"/>
        <v>0.6623053727520226</v>
      </c>
      <c r="K35" s="7">
        <f aca="true" t="shared" si="8" ref="K35:K53">G35/H35</f>
        <v>5621.205291897739</v>
      </c>
      <c r="L35" s="7">
        <f aca="true" t="shared" si="9" ref="L35:L53">G35/I35</f>
        <v>5860.273939125589</v>
      </c>
      <c r="M35" s="6">
        <f aca="true" t="shared" si="10" ref="M35:M53">G35/J35</f>
        <v>8201.825663232245</v>
      </c>
      <c r="N35" s="7">
        <f aca="true" t="shared" si="11" ref="N35:N53">((G35/J35)/H35)/I35</f>
        <v>9156.30549076558</v>
      </c>
    </row>
    <row r="36" spans="1:14" ht="11.25">
      <c r="A36" s="2" t="s">
        <v>36</v>
      </c>
      <c r="B36" s="3">
        <v>151400000</v>
      </c>
      <c r="C36" s="3">
        <v>0</v>
      </c>
      <c r="D36" s="3">
        <v>32600000</v>
      </c>
      <c r="E36" s="3">
        <f t="shared" si="7"/>
        <v>118800000</v>
      </c>
      <c r="F36" s="3">
        <v>30562</v>
      </c>
      <c r="G36" s="3">
        <f t="shared" si="5"/>
        <v>3887.1801583665992</v>
      </c>
      <c r="H36" s="17">
        <v>0.991896056449334</v>
      </c>
      <c r="I36" s="17">
        <v>1.0180506004125234</v>
      </c>
      <c r="J36" s="33">
        <f t="shared" si="6"/>
        <v>0.6623053727520226</v>
      </c>
      <c r="K36" s="7">
        <f t="shared" si="8"/>
        <v>3918.9390189547107</v>
      </c>
      <c r="L36" s="7">
        <f t="shared" si="9"/>
        <v>3818.2583034590602</v>
      </c>
      <c r="M36" s="6">
        <f t="shared" si="10"/>
        <v>5869.165974321666</v>
      </c>
      <c r="N36" s="7">
        <f t="shared" si="11"/>
        <v>5812.204188956039</v>
      </c>
    </row>
    <row r="37" spans="1:14" ht="11.25">
      <c r="A37" s="2" t="s">
        <v>37</v>
      </c>
      <c r="B37" s="3">
        <v>1405000000</v>
      </c>
      <c r="C37" s="3">
        <v>70300000</v>
      </c>
      <c r="D37" s="3">
        <v>223900000</v>
      </c>
      <c r="E37" s="3">
        <f t="shared" si="7"/>
        <v>1251400000</v>
      </c>
      <c r="F37" s="3">
        <v>337189</v>
      </c>
      <c r="G37" s="3">
        <f t="shared" si="5"/>
        <v>3711.271720014591</v>
      </c>
      <c r="H37" s="17">
        <v>1.0985033951614107</v>
      </c>
      <c r="I37" s="17">
        <v>1.010970207678747</v>
      </c>
      <c r="J37" s="33">
        <f t="shared" si="6"/>
        <v>0.6623053727520226</v>
      </c>
      <c r="K37" s="7">
        <f t="shared" si="8"/>
        <v>3378.4799722619596</v>
      </c>
      <c r="L37" s="7">
        <f t="shared" si="9"/>
        <v>3671.0000866750675</v>
      </c>
      <c r="M37" s="6">
        <f t="shared" si="10"/>
        <v>5603.565776000656</v>
      </c>
      <c r="N37" s="7">
        <f t="shared" si="11"/>
        <v>5045.73819813249</v>
      </c>
    </row>
    <row r="38" spans="1:14" ht="11.25">
      <c r="A38" s="2" t="s">
        <v>38</v>
      </c>
      <c r="B38" s="3">
        <v>656100000</v>
      </c>
      <c r="C38" s="3">
        <v>15600000</v>
      </c>
      <c r="D38" s="3">
        <v>177900000</v>
      </c>
      <c r="E38" s="3">
        <f t="shared" si="7"/>
        <v>493800000</v>
      </c>
      <c r="F38" s="3">
        <v>115463</v>
      </c>
      <c r="G38" s="3">
        <f t="shared" si="5"/>
        <v>4276.694698734659</v>
      </c>
      <c r="H38" s="17">
        <v>1.00321757637474</v>
      </c>
      <c r="I38" s="17">
        <v>0.8993560732743378</v>
      </c>
      <c r="J38" s="33">
        <f t="shared" si="6"/>
        <v>0.6623053727520226</v>
      </c>
      <c r="K38" s="7">
        <f t="shared" si="8"/>
        <v>4262.978240661476</v>
      </c>
      <c r="L38" s="7">
        <f t="shared" si="9"/>
        <v>4755.285282240046</v>
      </c>
      <c r="M38" s="6">
        <f t="shared" si="10"/>
        <v>6457.285226245507</v>
      </c>
      <c r="N38" s="7">
        <f t="shared" si="11"/>
        <v>7156.870616309028</v>
      </c>
    </row>
    <row r="39" spans="1:14" ht="11.25">
      <c r="A39" s="2" t="s">
        <v>39</v>
      </c>
      <c r="B39" s="3">
        <v>439400000</v>
      </c>
      <c r="C39" s="3">
        <v>97200000</v>
      </c>
      <c r="D39" s="3">
        <v>103700000</v>
      </c>
      <c r="E39" s="3">
        <f t="shared" si="7"/>
        <v>432900000</v>
      </c>
      <c r="F39" s="3">
        <v>97471</v>
      </c>
      <c r="G39" s="3">
        <f t="shared" si="5"/>
        <v>4441.321008299905</v>
      </c>
      <c r="H39" s="17">
        <v>1.0039675106717512</v>
      </c>
      <c r="I39" s="17">
        <v>0.9536431311837326</v>
      </c>
      <c r="J39" s="33">
        <f t="shared" si="6"/>
        <v>0.6623053727520226</v>
      </c>
      <c r="K39" s="7">
        <f t="shared" si="8"/>
        <v>4423.769654984385</v>
      </c>
      <c r="L39" s="7">
        <f t="shared" si="9"/>
        <v>4657.214908880021</v>
      </c>
      <c r="M39" s="6">
        <f t="shared" si="10"/>
        <v>6705.850791826211</v>
      </c>
      <c r="N39" s="7">
        <f t="shared" si="11"/>
        <v>7004.035555262167</v>
      </c>
    </row>
    <row r="40" spans="1:14" ht="11.25">
      <c r="A40" s="2" t="s">
        <v>40</v>
      </c>
      <c r="B40" s="3">
        <v>1316200000</v>
      </c>
      <c r="C40" s="3">
        <v>71500000</v>
      </c>
      <c r="D40" s="3">
        <v>73000000</v>
      </c>
      <c r="E40" s="3">
        <f t="shared" si="7"/>
        <v>1314700000</v>
      </c>
      <c r="F40" s="3">
        <v>291148</v>
      </c>
      <c r="G40" s="3">
        <f t="shared" si="5"/>
        <v>4515.572835808593</v>
      </c>
      <c r="H40" s="17">
        <v>1.0298696213613505</v>
      </c>
      <c r="I40" s="17">
        <v>1.037094410990708</v>
      </c>
      <c r="J40" s="33">
        <f t="shared" si="6"/>
        <v>0.6623053727520226</v>
      </c>
      <c r="K40" s="7">
        <f t="shared" si="8"/>
        <v>4384.60630564052</v>
      </c>
      <c r="L40" s="7">
        <f t="shared" si="9"/>
        <v>4354.061489440473</v>
      </c>
      <c r="M40" s="6">
        <f t="shared" si="10"/>
        <v>6817.9619577075255</v>
      </c>
      <c r="N40" s="7">
        <f t="shared" si="11"/>
        <v>6383.428997908848</v>
      </c>
    </row>
    <row r="41" spans="1:14" ht="11.25">
      <c r="A41" s="2" t="s">
        <v>41</v>
      </c>
      <c r="B41" s="3">
        <v>109000000</v>
      </c>
      <c r="C41" s="3">
        <v>0</v>
      </c>
      <c r="D41" s="3">
        <v>0</v>
      </c>
      <c r="E41" s="3">
        <f t="shared" si="7"/>
        <v>109000000</v>
      </c>
      <c r="F41" s="3">
        <v>26735</v>
      </c>
      <c r="G41" s="3">
        <f t="shared" si="5"/>
        <v>4077.0525528333646</v>
      </c>
      <c r="H41" s="17">
        <v>1.076936053444707</v>
      </c>
      <c r="I41" s="17">
        <v>1.1828742921709785</v>
      </c>
      <c r="J41" s="33">
        <f t="shared" si="6"/>
        <v>0.6623053727520226</v>
      </c>
      <c r="K41" s="7">
        <f t="shared" si="8"/>
        <v>3785.7888960003065</v>
      </c>
      <c r="L41" s="7">
        <f t="shared" si="9"/>
        <v>3446.7335876837597</v>
      </c>
      <c r="M41" s="6">
        <f t="shared" si="10"/>
        <v>6155.850036203581</v>
      </c>
      <c r="N41" s="7">
        <f t="shared" si="11"/>
        <v>4832.362680817056</v>
      </c>
    </row>
    <row r="42" spans="1:14" ht="11.25">
      <c r="A42" s="2" t="s">
        <v>42</v>
      </c>
      <c r="B42" s="3">
        <v>609100000</v>
      </c>
      <c r="C42" s="3">
        <v>22700000</v>
      </c>
      <c r="D42" s="3">
        <v>169200000</v>
      </c>
      <c r="E42" s="3">
        <f t="shared" si="7"/>
        <v>462600000</v>
      </c>
      <c r="F42" s="3">
        <v>126891</v>
      </c>
      <c r="G42" s="3">
        <f t="shared" si="5"/>
        <v>3645.6486275622383</v>
      </c>
      <c r="H42" s="17">
        <v>1.0254853505508301</v>
      </c>
      <c r="I42" s="17">
        <v>0.9200227109800152</v>
      </c>
      <c r="J42" s="33">
        <f t="shared" si="6"/>
        <v>0.6623053727520226</v>
      </c>
      <c r="K42" s="7">
        <f t="shared" si="8"/>
        <v>3555.0470083302616</v>
      </c>
      <c r="L42" s="7">
        <f t="shared" si="9"/>
        <v>3962.5637324527193</v>
      </c>
      <c r="M42" s="6">
        <f t="shared" si="10"/>
        <v>5504.4829432891</v>
      </c>
      <c r="N42" s="7">
        <f t="shared" si="11"/>
        <v>5834.296838775564</v>
      </c>
    </row>
    <row r="43" spans="1:14" ht="11.25">
      <c r="A43" s="2" t="s">
        <v>43</v>
      </c>
      <c r="B43" s="3">
        <v>99300000</v>
      </c>
      <c r="C43" s="3">
        <v>0</v>
      </c>
      <c r="D43" s="3">
        <v>21500000</v>
      </c>
      <c r="E43" s="3">
        <f t="shared" si="7"/>
        <v>77800000</v>
      </c>
      <c r="F43" s="3">
        <v>22917</v>
      </c>
      <c r="G43" s="3">
        <f t="shared" si="5"/>
        <v>3394.8597111314743</v>
      </c>
      <c r="H43" s="17">
        <v>0.9965748473199155</v>
      </c>
      <c r="I43" s="17">
        <v>1.0145359504203044</v>
      </c>
      <c r="J43" s="33">
        <f t="shared" si="6"/>
        <v>0.6623053727520226</v>
      </c>
      <c r="K43" s="7">
        <f t="shared" si="8"/>
        <v>3406.5275882300825</v>
      </c>
      <c r="L43" s="7">
        <f t="shared" si="9"/>
        <v>3346.219234246991</v>
      </c>
      <c r="M43" s="6">
        <f t="shared" si="10"/>
        <v>5125.822393717109</v>
      </c>
      <c r="N43" s="7">
        <f t="shared" si="11"/>
        <v>5069.7458843471095</v>
      </c>
    </row>
    <row r="44" spans="1:14" ht="11.25">
      <c r="A44" s="2" t="s">
        <v>44</v>
      </c>
      <c r="B44" s="3">
        <v>812900000</v>
      </c>
      <c r="C44" s="3">
        <v>0</v>
      </c>
      <c r="D44" s="3">
        <v>149800000</v>
      </c>
      <c r="E44" s="3">
        <f t="shared" si="7"/>
        <v>663100000</v>
      </c>
      <c r="F44" s="3">
        <v>155699</v>
      </c>
      <c r="G44" s="3">
        <f t="shared" si="5"/>
        <v>4258.858438397164</v>
      </c>
      <c r="H44" s="17">
        <v>1.046861717722717</v>
      </c>
      <c r="I44" s="17">
        <v>0.9176006111401038</v>
      </c>
      <c r="J44" s="33">
        <f t="shared" si="6"/>
        <v>0.6623053727520226</v>
      </c>
      <c r="K44" s="7">
        <f t="shared" si="8"/>
        <v>4068.2149001127295</v>
      </c>
      <c r="L44" s="7">
        <f t="shared" si="9"/>
        <v>4641.298607141947</v>
      </c>
      <c r="M44" s="6">
        <f t="shared" si="10"/>
        <v>6430.354657551217</v>
      </c>
      <c r="N44" s="7">
        <f t="shared" si="11"/>
        <v>6694.095653788864</v>
      </c>
    </row>
    <row r="45" spans="1:14" ht="11.25">
      <c r="A45" s="2" t="s">
        <v>45</v>
      </c>
      <c r="B45" s="3">
        <v>3553100000</v>
      </c>
      <c r="C45" s="3">
        <v>267200000</v>
      </c>
      <c r="D45" s="3">
        <v>1149600000</v>
      </c>
      <c r="E45" s="3">
        <f t="shared" si="7"/>
        <v>2670700000</v>
      </c>
      <c r="F45" s="3">
        <v>624173</v>
      </c>
      <c r="G45" s="3">
        <f t="shared" si="5"/>
        <v>4278.781683924169</v>
      </c>
      <c r="H45" s="17">
        <v>1.0100444073833847</v>
      </c>
      <c r="I45" s="17">
        <v>0.897055002546101</v>
      </c>
      <c r="J45" s="33">
        <f t="shared" si="6"/>
        <v>0.6623053727520226</v>
      </c>
      <c r="K45" s="7">
        <f t="shared" si="8"/>
        <v>4236.231251464236</v>
      </c>
      <c r="L45" s="7">
        <f t="shared" si="9"/>
        <v>4769.809734943511</v>
      </c>
      <c r="M45" s="6">
        <f t="shared" si="10"/>
        <v>6460.436318287592</v>
      </c>
      <c r="N45" s="7">
        <f t="shared" si="11"/>
        <v>7130.209806857617</v>
      </c>
    </row>
    <row r="46" spans="1:14" ht="11.25">
      <c r="A46" s="2" t="s">
        <v>46</v>
      </c>
      <c r="B46" s="3">
        <v>366500000</v>
      </c>
      <c r="C46" s="3">
        <v>0</v>
      </c>
      <c r="D46" s="3">
        <v>37800000</v>
      </c>
      <c r="E46" s="3">
        <f t="shared" si="7"/>
        <v>328700000</v>
      </c>
      <c r="F46" s="3">
        <v>77828</v>
      </c>
      <c r="G46" s="3">
        <f t="shared" si="5"/>
        <v>4223.415737266793</v>
      </c>
      <c r="H46" s="17">
        <v>1.0847502651639616</v>
      </c>
      <c r="I46" s="17">
        <v>0.9480730097682635</v>
      </c>
      <c r="J46" s="33">
        <f t="shared" si="6"/>
        <v>0.6623053727520226</v>
      </c>
      <c r="K46" s="7">
        <f t="shared" si="8"/>
        <v>3893.4452222774225</v>
      </c>
      <c r="L46" s="7">
        <f t="shared" si="9"/>
        <v>4454.736812198797</v>
      </c>
      <c r="M46" s="6">
        <f t="shared" si="10"/>
        <v>6376.840519528905</v>
      </c>
      <c r="N46" s="7">
        <f t="shared" si="11"/>
        <v>6200.60416547302</v>
      </c>
    </row>
    <row r="47" spans="1:14" ht="11.25">
      <c r="A47" s="2" t="s">
        <v>47</v>
      </c>
      <c r="B47" s="3">
        <v>51700000</v>
      </c>
      <c r="C47" s="3">
        <v>0</v>
      </c>
      <c r="D47" s="3">
        <v>7900000</v>
      </c>
      <c r="E47" s="3">
        <f t="shared" si="7"/>
        <v>43800000</v>
      </c>
      <c r="F47" s="3">
        <v>15344</v>
      </c>
      <c r="G47" s="3">
        <f t="shared" si="5"/>
        <v>2854.5359749739314</v>
      </c>
      <c r="H47" s="17">
        <v>1.1816250467514764</v>
      </c>
      <c r="I47" s="17">
        <v>1.1192419404191516</v>
      </c>
      <c r="J47" s="33">
        <f t="shared" si="6"/>
        <v>0.6623053727520226</v>
      </c>
      <c r="K47" s="7">
        <f t="shared" si="8"/>
        <v>2415.7713843504093</v>
      </c>
      <c r="L47" s="7">
        <f t="shared" si="9"/>
        <v>2550.4190576569345</v>
      </c>
      <c r="M47" s="6">
        <f t="shared" si="10"/>
        <v>4309.999725825437</v>
      </c>
      <c r="N47" s="7">
        <f t="shared" si="11"/>
        <v>3258.9190933347813</v>
      </c>
    </row>
    <row r="48" spans="1:14" ht="11.25">
      <c r="A48" s="2" t="s">
        <v>48</v>
      </c>
      <c r="B48" s="3">
        <v>908200000</v>
      </c>
      <c r="C48" s="3">
        <v>10800000</v>
      </c>
      <c r="D48" s="3">
        <v>150600000</v>
      </c>
      <c r="E48" s="3">
        <f t="shared" si="7"/>
        <v>768400000</v>
      </c>
      <c r="F48" s="3">
        <v>218808</v>
      </c>
      <c r="G48" s="3">
        <f t="shared" si="5"/>
        <v>3511.754597638112</v>
      </c>
      <c r="H48" s="17">
        <v>1.0529286418200698</v>
      </c>
      <c r="I48" s="17">
        <v>0.9695924158125231</v>
      </c>
      <c r="J48" s="33">
        <f t="shared" si="6"/>
        <v>0.6623053727520226</v>
      </c>
      <c r="K48" s="7">
        <f t="shared" si="8"/>
        <v>3335.2256346334816</v>
      </c>
      <c r="L48" s="7">
        <f t="shared" si="9"/>
        <v>3621.8874450407543</v>
      </c>
      <c r="M48" s="6">
        <f t="shared" si="10"/>
        <v>5302.319356169511</v>
      </c>
      <c r="N48" s="7">
        <f t="shared" si="11"/>
        <v>5193.710428725849</v>
      </c>
    </row>
    <row r="49" spans="1:14" ht="11.25">
      <c r="A49" s="2" t="s">
        <v>49</v>
      </c>
      <c r="B49" s="3">
        <v>945000000</v>
      </c>
      <c r="C49" s="3">
        <v>0</v>
      </c>
      <c r="D49" s="3">
        <v>94400000</v>
      </c>
      <c r="E49" s="3">
        <f t="shared" si="7"/>
        <v>850600000</v>
      </c>
      <c r="F49" s="3">
        <v>183858</v>
      </c>
      <c r="G49" s="3">
        <f t="shared" si="5"/>
        <v>4626.396458136171</v>
      </c>
      <c r="H49" s="17">
        <v>0.9447786939085345</v>
      </c>
      <c r="I49" s="17">
        <v>0.9855960813378865</v>
      </c>
      <c r="J49" s="33">
        <f t="shared" si="6"/>
        <v>0.6623053727520226</v>
      </c>
      <c r="K49" s="7">
        <f t="shared" si="8"/>
        <v>4896.804392356523</v>
      </c>
      <c r="L49" s="7">
        <f t="shared" si="9"/>
        <v>4694.008575862153</v>
      </c>
      <c r="M49" s="6">
        <f t="shared" si="10"/>
        <v>6985.292054800173</v>
      </c>
      <c r="N49" s="7">
        <f t="shared" si="11"/>
        <v>7501.62775449313</v>
      </c>
    </row>
    <row r="50" spans="1:14" ht="11.25">
      <c r="A50" s="2" t="s">
        <v>50</v>
      </c>
      <c r="B50" s="3">
        <v>268100000</v>
      </c>
      <c r="C50" s="3">
        <v>0</v>
      </c>
      <c r="D50" s="3">
        <v>90000000</v>
      </c>
      <c r="E50" s="3">
        <f t="shared" si="7"/>
        <v>178100000</v>
      </c>
      <c r="F50" s="3">
        <v>62316</v>
      </c>
      <c r="G50" s="3">
        <f t="shared" si="5"/>
        <v>2858.013993195969</v>
      </c>
      <c r="H50" s="17">
        <v>1.0243594035185872</v>
      </c>
      <c r="I50" s="17">
        <v>0.9039144570791503</v>
      </c>
      <c r="J50" s="33">
        <f t="shared" si="6"/>
        <v>0.6623053727520226</v>
      </c>
      <c r="K50" s="7">
        <f t="shared" si="8"/>
        <v>2790.050038471785</v>
      </c>
      <c r="L50" s="7">
        <f t="shared" si="9"/>
        <v>3161.8190978283137</v>
      </c>
      <c r="M50" s="6">
        <f t="shared" si="10"/>
        <v>4315.25110738616</v>
      </c>
      <c r="N50" s="7">
        <f t="shared" si="11"/>
        <v>4660.434210714019</v>
      </c>
    </row>
    <row r="51" spans="1:14" ht="11.25">
      <c r="A51" s="2" t="s">
        <v>51</v>
      </c>
      <c r="B51" s="3">
        <v>928300000</v>
      </c>
      <c r="C51" s="3">
        <v>164400000</v>
      </c>
      <c r="D51" s="3">
        <v>116000000</v>
      </c>
      <c r="E51" s="3">
        <f t="shared" si="7"/>
        <v>976700000</v>
      </c>
      <c r="F51" s="3">
        <v>185588</v>
      </c>
      <c r="G51" s="3">
        <f t="shared" si="5"/>
        <v>5262.732504256741</v>
      </c>
      <c r="H51" s="17">
        <v>0.9992185743638508</v>
      </c>
      <c r="I51" s="17">
        <v>1.0243400672691692</v>
      </c>
      <c r="J51" s="33">
        <f t="shared" si="6"/>
        <v>0.6623053727520226</v>
      </c>
      <c r="K51" s="7">
        <f t="shared" si="8"/>
        <v>5266.848154426315</v>
      </c>
      <c r="L51" s="7">
        <f t="shared" si="9"/>
        <v>5137.681003035328</v>
      </c>
      <c r="M51" s="6">
        <f t="shared" si="10"/>
        <v>7946.081552062525</v>
      </c>
      <c r="N51" s="7">
        <f t="shared" si="11"/>
        <v>7763.335569771565</v>
      </c>
    </row>
    <row r="52" spans="1:14" ht="11.25">
      <c r="A52" s="2" t="s">
        <v>52</v>
      </c>
      <c r="B52" s="3">
        <v>135700000</v>
      </c>
      <c r="C52" s="3">
        <v>13200000</v>
      </c>
      <c r="D52" s="3">
        <v>10400000</v>
      </c>
      <c r="E52" s="3">
        <f t="shared" si="7"/>
        <v>138500000</v>
      </c>
      <c r="F52" s="3">
        <v>21601</v>
      </c>
      <c r="G52" s="3">
        <f t="shared" si="5"/>
        <v>6411.740197213092</v>
      </c>
      <c r="H52" s="17">
        <v>1.0558344863228335</v>
      </c>
      <c r="I52" s="17">
        <v>0.9539489288765532</v>
      </c>
      <c r="J52" s="33">
        <f t="shared" si="6"/>
        <v>0.6623053727520226</v>
      </c>
      <c r="K52" s="7">
        <f t="shared" si="8"/>
        <v>6072.675481119518</v>
      </c>
      <c r="L52" s="7">
        <f t="shared" si="9"/>
        <v>6721.261488038014</v>
      </c>
      <c r="M52" s="6">
        <f t="shared" si="10"/>
        <v>9680.942448905284</v>
      </c>
      <c r="N52" s="7">
        <f t="shared" si="11"/>
        <v>9611.621728869668</v>
      </c>
    </row>
    <row r="53" spans="1:14" s="12" customFormat="1" ht="11.25">
      <c r="A53" s="10" t="s">
        <v>53</v>
      </c>
      <c r="B53" s="13">
        <v>39851456206</v>
      </c>
      <c r="C53" s="13">
        <v>3813988332</v>
      </c>
      <c r="D53" s="13">
        <v>7297180400</v>
      </c>
      <c r="E53" s="13">
        <f>SUM(E3:E52)</f>
        <v>36368264138</v>
      </c>
      <c r="F53" s="11">
        <v>8305355</v>
      </c>
      <c r="G53" s="13">
        <f t="shared" si="5"/>
        <v>4378.893393238459</v>
      </c>
      <c r="H53" s="18">
        <v>1</v>
      </c>
      <c r="I53" s="18">
        <v>1</v>
      </c>
      <c r="J53" s="34">
        <v>0.6623053727520226</v>
      </c>
      <c r="K53" s="14">
        <f t="shared" si="8"/>
        <v>4378.893393238459</v>
      </c>
      <c r="L53" s="14">
        <f t="shared" si="9"/>
        <v>4378.893393238459</v>
      </c>
      <c r="M53" s="14">
        <f t="shared" si="10"/>
        <v>6611.5927386232825</v>
      </c>
      <c r="N53" s="14">
        <f t="shared" si="11"/>
        <v>6611.5927386232825</v>
      </c>
    </row>
    <row r="54" ht="6.75" customHeight="1"/>
    <row r="55" ht="11.25">
      <c r="A55" s="1" t="s">
        <v>79</v>
      </c>
    </row>
  </sheetData>
  <printOptions horizontalCentered="1" verticalCentered="1"/>
  <pageMargins left="0.5" right="0.5" top="0.5" bottom="0.27" header="0.5" footer="0.45"/>
  <pageSetup fitToHeight="1" fitToWidth="1" horizontalDpi="600" verticalDpi="600" orientation="landscape" scale="82" r:id="rId3"/>
  <headerFooter alignWithMargins="0">
    <oddFooter>&amp;LSHEEO SHEF data for higheredinfo.org&amp;C&amp;D&amp;RFiscal Year = 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N55"/>
  <sheetViews>
    <sheetView workbookViewId="0" topLeftCell="A1">
      <pane xSplit="1" ySplit="2" topLeftCell="B3" activePane="bottomRight" state="frozen"/>
      <selection pane="topLeft" activeCell="J1" sqref="J1:J16384"/>
      <selection pane="topRight" activeCell="J1" sqref="J1:J16384"/>
      <selection pane="bottomLeft" activeCell="J1" sqref="J1:J16384"/>
      <selection pane="bottomRight" activeCell="A1" sqref="A1"/>
    </sheetView>
  </sheetViews>
  <sheetFormatPr defaultColWidth="9.140625" defaultRowHeight="12.75"/>
  <cols>
    <col min="1" max="1" width="15.57421875" style="1" bestFit="1" customWidth="1"/>
    <col min="2" max="2" width="16.57421875" style="4" customWidth="1"/>
    <col min="3" max="3" width="15.8515625" style="4" customWidth="1"/>
    <col min="4" max="4" width="14.28125" style="4" bestFit="1" customWidth="1"/>
    <col min="5" max="5" width="16.7109375" style="4" bestFit="1" customWidth="1"/>
    <col min="6" max="6" width="11.140625" style="4" bestFit="1" customWidth="1"/>
    <col min="7" max="7" width="14.7109375" style="4" bestFit="1" customWidth="1"/>
    <col min="8" max="8" width="4.8515625" style="19" bestFit="1" customWidth="1"/>
    <col min="9" max="9" width="5.57421875" style="19" bestFit="1" customWidth="1"/>
    <col min="10" max="10" width="6.8515625" style="35" customWidth="1"/>
    <col min="11" max="16384" width="9.140625" style="1" customWidth="1"/>
  </cols>
  <sheetData>
    <row r="1" spans="1:10" s="24" customFormat="1" ht="12.75">
      <c r="A1" s="21" t="s">
        <v>68</v>
      </c>
      <c r="B1" s="21"/>
      <c r="C1" s="21"/>
      <c r="D1" s="22"/>
      <c r="E1" s="22"/>
      <c r="F1" s="22"/>
      <c r="G1" s="22"/>
      <c r="H1" s="23"/>
      <c r="I1" s="23"/>
      <c r="J1" s="31"/>
    </row>
    <row r="2" spans="1:14" s="5" customFormat="1" ht="45">
      <c r="A2" s="15" t="s">
        <v>60</v>
      </c>
      <c r="B2" s="9" t="s">
        <v>55</v>
      </c>
      <c r="C2" s="9" t="s">
        <v>56</v>
      </c>
      <c r="D2" s="9" t="s">
        <v>57</v>
      </c>
      <c r="E2" s="9" t="s">
        <v>62</v>
      </c>
      <c r="F2" s="27" t="s">
        <v>54</v>
      </c>
      <c r="G2" s="27" t="s">
        <v>63</v>
      </c>
      <c r="H2" s="28" t="s">
        <v>1</v>
      </c>
      <c r="I2" s="28" t="s">
        <v>2</v>
      </c>
      <c r="J2" s="32" t="s">
        <v>0</v>
      </c>
      <c r="K2" s="29" t="s">
        <v>58</v>
      </c>
      <c r="L2" s="29" t="s">
        <v>59</v>
      </c>
      <c r="M2" s="30" t="s">
        <v>82</v>
      </c>
      <c r="N2" s="29" t="s">
        <v>61</v>
      </c>
    </row>
    <row r="3" spans="1:14" ht="11.25">
      <c r="A3" s="2" t="s">
        <v>3</v>
      </c>
      <c r="B3" s="3">
        <v>1013800000</v>
      </c>
      <c r="C3" s="3">
        <v>2500000</v>
      </c>
      <c r="D3" s="3">
        <v>287700000</v>
      </c>
      <c r="E3" s="3">
        <f aca="true" t="shared" si="0" ref="E3:E34">B3+C3-D3</f>
        <v>728600000</v>
      </c>
      <c r="F3" s="3">
        <v>179335</v>
      </c>
      <c r="G3" s="3">
        <f>E3/F3</f>
        <v>4062.7875205620767</v>
      </c>
      <c r="H3" s="17">
        <v>1.0393976927459099</v>
      </c>
      <c r="I3" s="17">
        <v>0.9083999371113086</v>
      </c>
      <c r="J3" s="33">
        <f>J$53</f>
        <v>0.6805076042930378</v>
      </c>
      <c r="K3" s="7">
        <f aca="true" t="shared" si="1" ref="K3:K34">G3/H3</f>
        <v>3908.7902050550942</v>
      </c>
      <c r="L3" s="7">
        <f aca="true" t="shared" si="2" ref="L3:L34">G3/I3</f>
        <v>4472.46565591104</v>
      </c>
      <c r="M3" s="6">
        <f aca="true" t="shared" si="3" ref="M3:M34">G3/J3</f>
        <v>5970.230890781601</v>
      </c>
      <c r="N3" s="7">
        <f aca="true" t="shared" si="4" ref="N3:N34">((G3/J3)/H3)/I3</f>
        <v>6323.132512109621</v>
      </c>
    </row>
    <row r="4" spans="1:14" ht="11.25">
      <c r="A4" s="2" t="s">
        <v>4</v>
      </c>
      <c r="B4" s="3">
        <v>172600000</v>
      </c>
      <c r="C4" s="3">
        <v>700000</v>
      </c>
      <c r="D4" s="3">
        <v>13562400</v>
      </c>
      <c r="E4" s="3">
        <f t="shared" si="0"/>
        <v>159737600</v>
      </c>
      <c r="F4" s="3">
        <v>17934</v>
      </c>
      <c r="G4" s="3">
        <f aca="true" t="shared" si="5" ref="G4:G53">E4/F4</f>
        <v>8906.9700011152</v>
      </c>
      <c r="H4" s="17">
        <v>0.9794697638112105</v>
      </c>
      <c r="I4" s="17">
        <v>1.2472755518242584</v>
      </c>
      <c r="J4" s="33">
        <f aca="true" t="shared" si="6" ref="J4:J52">J$53</f>
        <v>0.6805076042930378</v>
      </c>
      <c r="K4" s="7">
        <f t="shared" si="1"/>
        <v>9093.66509330245</v>
      </c>
      <c r="L4" s="7">
        <f t="shared" si="2"/>
        <v>7141.140534734217</v>
      </c>
      <c r="M4" s="6">
        <f t="shared" si="3"/>
        <v>13088.714872434712</v>
      </c>
      <c r="N4" s="7">
        <f t="shared" si="4"/>
        <v>10713.800703853352</v>
      </c>
    </row>
    <row r="5" spans="1:14" ht="11.25">
      <c r="A5" s="2" t="s">
        <v>5</v>
      </c>
      <c r="B5" s="3">
        <v>626200000</v>
      </c>
      <c r="C5" s="3">
        <v>203200000</v>
      </c>
      <c r="D5" s="3">
        <v>107500000</v>
      </c>
      <c r="E5" s="3">
        <f t="shared" si="0"/>
        <v>721900000</v>
      </c>
      <c r="F5" s="3">
        <v>160757</v>
      </c>
      <c r="G5" s="3">
        <f t="shared" si="5"/>
        <v>4490.628712902082</v>
      </c>
      <c r="H5" s="17">
        <v>1.0521069119668653</v>
      </c>
      <c r="I5" s="17">
        <v>0.9447268977321289</v>
      </c>
      <c r="J5" s="33">
        <f t="shared" si="6"/>
        <v>0.6805076042930378</v>
      </c>
      <c r="K5" s="7">
        <f t="shared" si="1"/>
        <v>4268.224703996155</v>
      </c>
      <c r="L5" s="7">
        <f t="shared" si="2"/>
        <v>4753.361763788132</v>
      </c>
      <c r="M5" s="6">
        <f t="shared" si="3"/>
        <v>6598.939798133899</v>
      </c>
      <c r="N5" s="7">
        <f t="shared" si="4"/>
        <v>6639.081684194235</v>
      </c>
    </row>
    <row r="6" spans="1:14" ht="11.25">
      <c r="A6" s="2" t="s">
        <v>6</v>
      </c>
      <c r="B6" s="3">
        <v>424493666</v>
      </c>
      <c r="C6" s="3">
        <v>0</v>
      </c>
      <c r="D6" s="3">
        <v>117200000</v>
      </c>
      <c r="E6" s="3">
        <f t="shared" si="0"/>
        <v>307293666</v>
      </c>
      <c r="F6" s="3">
        <v>74054</v>
      </c>
      <c r="G6" s="3">
        <f t="shared" si="5"/>
        <v>4149.589029627029</v>
      </c>
      <c r="H6" s="17">
        <v>0.9808816805089684</v>
      </c>
      <c r="I6" s="17">
        <v>0.8989983978650348</v>
      </c>
      <c r="J6" s="33">
        <f t="shared" si="6"/>
        <v>0.6805076042930378</v>
      </c>
      <c r="K6" s="7">
        <f t="shared" si="1"/>
        <v>4230.468477578105</v>
      </c>
      <c r="L6" s="7">
        <f t="shared" si="2"/>
        <v>4615.7913512210735</v>
      </c>
      <c r="M6" s="6">
        <f t="shared" si="3"/>
        <v>6097.78495265741</v>
      </c>
      <c r="N6" s="7">
        <f t="shared" si="4"/>
        <v>6915.0697176406065</v>
      </c>
    </row>
    <row r="7" spans="1:14" ht="11.25">
      <c r="A7" s="2" t="s">
        <v>7</v>
      </c>
      <c r="B7" s="3">
        <v>4828900000</v>
      </c>
      <c r="C7" s="3">
        <v>1335900000</v>
      </c>
      <c r="D7" s="3">
        <v>698800000</v>
      </c>
      <c r="E7" s="3">
        <f t="shared" si="0"/>
        <v>5466000000</v>
      </c>
      <c r="F7" s="3">
        <v>1246692</v>
      </c>
      <c r="G7" s="3">
        <f t="shared" si="5"/>
        <v>4384.402883791667</v>
      </c>
      <c r="H7" s="17">
        <v>0.9012031981882207</v>
      </c>
      <c r="I7" s="17">
        <v>1.0908659100571059</v>
      </c>
      <c r="J7" s="33">
        <f t="shared" si="6"/>
        <v>0.6805076042930378</v>
      </c>
      <c r="K7" s="7">
        <f t="shared" si="1"/>
        <v>4865.054731947325</v>
      </c>
      <c r="L7" s="7">
        <f t="shared" si="2"/>
        <v>4019.19506638735</v>
      </c>
      <c r="M7" s="6">
        <f t="shared" si="3"/>
        <v>6442.841867059682</v>
      </c>
      <c r="N7" s="7">
        <f t="shared" si="4"/>
        <v>6553.652018503842</v>
      </c>
    </row>
    <row r="8" spans="1:14" ht="11.25">
      <c r="A8" s="2" t="s">
        <v>8</v>
      </c>
      <c r="B8" s="3">
        <v>507000000</v>
      </c>
      <c r="C8" s="3">
        <v>21600000</v>
      </c>
      <c r="D8" s="3">
        <v>84600000</v>
      </c>
      <c r="E8" s="3">
        <f t="shared" si="0"/>
        <v>444000000</v>
      </c>
      <c r="F8" s="3">
        <v>135279</v>
      </c>
      <c r="G8" s="3">
        <f t="shared" si="5"/>
        <v>3282.1058700907015</v>
      </c>
      <c r="H8" s="17">
        <v>1.0482441046650135</v>
      </c>
      <c r="I8" s="17">
        <v>0.9821805114741697</v>
      </c>
      <c r="J8" s="33">
        <f t="shared" si="6"/>
        <v>0.6805076042930378</v>
      </c>
      <c r="K8" s="7">
        <f t="shared" si="1"/>
        <v>3131.051112507388</v>
      </c>
      <c r="L8" s="7">
        <f t="shared" si="2"/>
        <v>3341.6524068111867</v>
      </c>
      <c r="M8" s="6">
        <f t="shared" si="3"/>
        <v>4823.026002039167</v>
      </c>
      <c r="N8" s="7">
        <f t="shared" si="4"/>
        <v>4684.528248223443</v>
      </c>
    </row>
    <row r="9" spans="1:14" ht="11.25">
      <c r="A9" s="2" t="s">
        <v>9</v>
      </c>
      <c r="B9" s="3">
        <v>486200000</v>
      </c>
      <c r="C9" s="3">
        <v>0</v>
      </c>
      <c r="D9" s="3">
        <v>84100000</v>
      </c>
      <c r="E9" s="3">
        <f t="shared" si="0"/>
        <v>402100000</v>
      </c>
      <c r="F9" s="3">
        <v>59311</v>
      </c>
      <c r="G9" s="3">
        <f t="shared" si="5"/>
        <v>6779.5181332299235</v>
      </c>
      <c r="H9" s="17">
        <v>0.9993367908072143</v>
      </c>
      <c r="I9" s="17">
        <v>1.2472755518242584</v>
      </c>
      <c r="J9" s="33">
        <f t="shared" si="6"/>
        <v>0.6805076042930378</v>
      </c>
      <c r="K9" s="7">
        <f t="shared" si="1"/>
        <v>6784.017355904377</v>
      </c>
      <c r="L9" s="7">
        <f t="shared" si="2"/>
        <v>5435.461412928552</v>
      </c>
      <c r="M9" s="6">
        <f t="shared" si="3"/>
        <v>9962.442874202698</v>
      </c>
      <c r="N9" s="7">
        <f t="shared" si="4"/>
        <v>7992.664033358008</v>
      </c>
    </row>
    <row r="10" spans="1:14" ht="11.25">
      <c r="A10" s="2" t="s">
        <v>10</v>
      </c>
      <c r="B10" s="3">
        <v>124000000</v>
      </c>
      <c r="C10" s="3">
        <v>0</v>
      </c>
      <c r="D10" s="3">
        <v>5200000</v>
      </c>
      <c r="E10" s="3">
        <f t="shared" si="0"/>
        <v>118800000</v>
      </c>
      <c r="F10" s="3">
        <v>26542</v>
      </c>
      <c r="G10" s="3">
        <f t="shared" si="5"/>
        <v>4475.924949137217</v>
      </c>
      <c r="H10" s="17">
        <v>1.1959623319913777</v>
      </c>
      <c r="I10" s="17">
        <v>1.0138704776130172</v>
      </c>
      <c r="J10" s="33">
        <f t="shared" si="6"/>
        <v>0.6805076042930378</v>
      </c>
      <c r="K10" s="7">
        <f t="shared" si="1"/>
        <v>3742.530035778322</v>
      </c>
      <c r="L10" s="7">
        <f t="shared" si="2"/>
        <v>4414.6910754073915</v>
      </c>
      <c r="M10" s="6">
        <f t="shared" si="3"/>
        <v>6577.3327452926</v>
      </c>
      <c r="N10" s="7">
        <f t="shared" si="4"/>
        <v>5424.376610714478</v>
      </c>
    </row>
    <row r="11" spans="1:14" ht="11.25">
      <c r="A11" s="2" t="s">
        <v>11</v>
      </c>
      <c r="B11" s="3">
        <v>1832700000</v>
      </c>
      <c r="C11" s="3">
        <v>0</v>
      </c>
      <c r="D11" s="3">
        <v>262700000</v>
      </c>
      <c r="E11" s="3">
        <f t="shared" si="0"/>
        <v>1570000000</v>
      </c>
      <c r="F11" s="3">
        <v>403791</v>
      </c>
      <c r="G11" s="3">
        <f t="shared" si="5"/>
        <v>3888.150057826945</v>
      </c>
      <c r="H11" s="17">
        <v>0.9945978422549394</v>
      </c>
      <c r="I11" s="17">
        <v>0.9327896194754015</v>
      </c>
      <c r="J11" s="33">
        <f t="shared" si="6"/>
        <v>0.6805076042930378</v>
      </c>
      <c r="K11" s="7">
        <f t="shared" si="1"/>
        <v>3909.268543164925</v>
      </c>
      <c r="L11" s="7">
        <f t="shared" si="2"/>
        <v>4168.303309393205</v>
      </c>
      <c r="M11" s="6">
        <f t="shared" si="3"/>
        <v>5713.602659688493</v>
      </c>
      <c r="N11" s="7">
        <f t="shared" si="4"/>
        <v>6158.554908946776</v>
      </c>
    </row>
    <row r="12" spans="1:14" ht="11.25">
      <c r="A12" s="2" t="s">
        <v>12</v>
      </c>
      <c r="B12" s="3">
        <v>1319300000</v>
      </c>
      <c r="C12" s="3">
        <v>11600000</v>
      </c>
      <c r="D12" s="3">
        <v>233800000</v>
      </c>
      <c r="E12" s="3">
        <f t="shared" si="0"/>
        <v>1097100000</v>
      </c>
      <c r="F12" s="3">
        <v>208154</v>
      </c>
      <c r="G12" s="3">
        <f t="shared" si="5"/>
        <v>5270.616947068036</v>
      </c>
      <c r="H12" s="17">
        <v>1.014561328390819</v>
      </c>
      <c r="I12" s="17">
        <v>0.937173237045182</v>
      </c>
      <c r="J12" s="33">
        <f t="shared" si="6"/>
        <v>0.6805076042930378</v>
      </c>
      <c r="K12" s="7">
        <f t="shared" si="1"/>
        <v>5194.971264504715</v>
      </c>
      <c r="L12" s="7">
        <f t="shared" si="2"/>
        <v>5623.95162252583</v>
      </c>
      <c r="M12" s="6">
        <f t="shared" si="3"/>
        <v>7745.12571765241</v>
      </c>
      <c r="N12" s="7">
        <f t="shared" si="4"/>
        <v>8145.735221555337</v>
      </c>
    </row>
    <row r="13" spans="1:14" ht="11.25">
      <c r="A13" s="2" t="s">
        <v>13</v>
      </c>
      <c r="B13" s="3">
        <v>358400000</v>
      </c>
      <c r="C13" s="3">
        <v>0</v>
      </c>
      <c r="D13" s="3">
        <v>76200000</v>
      </c>
      <c r="E13" s="3">
        <f t="shared" si="0"/>
        <v>282200000</v>
      </c>
      <c r="F13" s="3">
        <v>33378</v>
      </c>
      <c r="G13" s="3">
        <f t="shared" si="5"/>
        <v>8454.670741206783</v>
      </c>
      <c r="H13" s="17">
        <v>1.063593784382349</v>
      </c>
      <c r="I13" s="17">
        <v>1.2472755518242584</v>
      </c>
      <c r="J13" s="33">
        <f t="shared" si="6"/>
        <v>0.6805076042930378</v>
      </c>
      <c r="K13" s="7">
        <f t="shared" si="1"/>
        <v>7949.153958356935</v>
      </c>
      <c r="L13" s="7">
        <f t="shared" si="2"/>
        <v>6778.510753971748</v>
      </c>
      <c r="M13" s="6">
        <f t="shared" si="3"/>
        <v>12424.065047722908</v>
      </c>
      <c r="N13" s="7">
        <f t="shared" si="4"/>
        <v>9365.382428346555</v>
      </c>
    </row>
    <row r="14" spans="1:14" ht="11.25">
      <c r="A14" s="2" t="s">
        <v>14</v>
      </c>
      <c r="B14" s="3">
        <v>235800000</v>
      </c>
      <c r="C14" s="3">
        <v>11600000</v>
      </c>
      <c r="D14" s="3">
        <v>25610900</v>
      </c>
      <c r="E14" s="3">
        <f t="shared" si="0"/>
        <v>221789100</v>
      </c>
      <c r="F14" s="3">
        <v>38156</v>
      </c>
      <c r="G14" s="3">
        <f t="shared" si="5"/>
        <v>5812.692630254744</v>
      </c>
      <c r="H14" s="17">
        <v>1.0589993770906712</v>
      </c>
      <c r="I14" s="17">
        <v>0.9348402734353021</v>
      </c>
      <c r="J14" s="33">
        <f t="shared" si="6"/>
        <v>0.6805076042930378</v>
      </c>
      <c r="K14" s="7">
        <f t="shared" si="1"/>
        <v>5488.853682070733</v>
      </c>
      <c r="L14" s="7">
        <f t="shared" si="2"/>
        <v>6217.845759783717</v>
      </c>
      <c r="M14" s="6">
        <f t="shared" si="3"/>
        <v>8541.701214776876</v>
      </c>
      <c r="N14" s="7">
        <f t="shared" si="4"/>
        <v>8628.022271790853</v>
      </c>
    </row>
    <row r="15" spans="1:14" ht="11.25">
      <c r="A15" s="2" t="s">
        <v>15</v>
      </c>
      <c r="B15" s="3">
        <v>1747100000</v>
      </c>
      <c r="C15" s="3">
        <v>404500000</v>
      </c>
      <c r="D15" s="3">
        <v>388200000</v>
      </c>
      <c r="E15" s="3">
        <f t="shared" si="0"/>
        <v>1763400000</v>
      </c>
      <c r="F15" s="3">
        <v>358892</v>
      </c>
      <c r="G15" s="3">
        <f t="shared" si="5"/>
        <v>4913.4558585869845</v>
      </c>
      <c r="H15" s="17">
        <v>0.9701305065522695</v>
      </c>
      <c r="I15" s="17">
        <v>1.0490941775389124</v>
      </c>
      <c r="J15" s="33">
        <f t="shared" si="6"/>
        <v>0.6805076042930378</v>
      </c>
      <c r="K15" s="7">
        <f t="shared" si="1"/>
        <v>5064.736986829568</v>
      </c>
      <c r="L15" s="7">
        <f t="shared" si="2"/>
        <v>4683.522188745287</v>
      </c>
      <c r="M15" s="6">
        <f t="shared" si="3"/>
        <v>7220.280607578882</v>
      </c>
      <c r="N15" s="7">
        <f t="shared" si="4"/>
        <v>7094.298174388359</v>
      </c>
    </row>
    <row r="16" spans="1:14" ht="11.25">
      <c r="A16" s="2" t="s">
        <v>16</v>
      </c>
      <c r="B16" s="3">
        <v>894500000</v>
      </c>
      <c r="C16" s="3">
        <v>0</v>
      </c>
      <c r="D16" s="3">
        <v>130100000</v>
      </c>
      <c r="E16" s="3">
        <f t="shared" si="0"/>
        <v>764400000</v>
      </c>
      <c r="F16" s="3">
        <v>173069</v>
      </c>
      <c r="G16" s="3">
        <f t="shared" si="5"/>
        <v>4416.735521670547</v>
      </c>
      <c r="H16" s="17">
        <v>1.124889883200462</v>
      </c>
      <c r="I16" s="17">
        <v>1.0054303670874964</v>
      </c>
      <c r="J16" s="33">
        <f t="shared" si="6"/>
        <v>0.6805076042930378</v>
      </c>
      <c r="K16" s="7">
        <f t="shared" si="1"/>
        <v>3926.3714498919176</v>
      </c>
      <c r="L16" s="7">
        <f t="shared" si="2"/>
        <v>4392.880567616858</v>
      </c>
      <c r="M16" s="6">
        <f t="shared" si="3"/>
        <v>6490.354396934304</v>
      </c>
      <c r="N16" s="7">
        <f t="shared" si="4"/>
        <v>5738.605925824292</v>
      </c>
    </row>
    <row r="17" spans="1:14" ht="11.25">
      <c r="A17" s="2" t="s">
        <v>17</v>
      </c>
      <c r="B17" s="3">
        <v>611200000</v>
      </c>
      <c r="C17" s="3">
        <v>24800000</v>
      </c>
      <c r="D17" s="3">
        <v>102400000</v>
      </c>
      <c r="E17" s="3">
        <f t="shared" si="0"/>
        <v>533600000</v>
      </c>
      <c r="F17" s="3">
        <v>93641</v>
      </c>
      <c r="G17" s="3">
        <f t="shared" si="5"/>
        <v>5698.358624961288</v>
      </c>
      <c r="H17" s="17">
        <v>1.0798797361349615</v>
      </c>
      <c r="I17" s="17">
        <v>1.0012244088395301</v>
      </c>
      <c r="J17" s="33">
        <f t="shared" si="6"/>
        <v>0.6805076042930378</v>
      </c>
      <c r="K17" s="7">
        <f t="shared" si="1"/>
        <v>5276.845591488271</v>
      </c>
      <c r="L17" s="7">
        <f t="shared" si="2"/>
        <v>5691.390036691149</v>
      </c>
      <c r="M17" s="6">
        <f t="shared" si="3"/>
        <v>8373.688389391576</v>
      </c>
      <c r="N17" s="7">
        <f t="shared" si="4"/>
        <v>7744.795859890073</v>
      </c>
    </row>
    <row r="18" spans="1:14" ht="11.25">
      <c r="A18" s="2" t="s">
        <v>18</v>
      </c>
      <c r="B18" s="3">
        <v>503600000</v>
      </c>
      <c r="C18" s="3">
        <v>118400000</v>
      </c>
      <c r="D18" s="3">
        <v>136100000</v>
      </c>
      <c r="E18" s="3">
        <f t="shared" si="0"/>
        <v>485900000</v>
      </c>
      <c r="F18" s="3">
        <v>106334</v>
      </c>
      <c r="G18" s="3">
        <f t="shared" si="5"/>
        <v>4569.563827186036</v>
      </c>
      <c r="H18" s="17">
        <v>1.0465308093422647</v>
      </c>
      <c r="I18" s="17">
        <v>1.0102026682878849</v>
      </c>
      <c r="J18" s="33">
        <f t="shared" si="6"/>
        <v>0.6805076042930378</v>
      </c>
      <c r="K18" s="7">
        <f t="shared" si="1"/>
        <v>4366.392070251583</v>
      </c>
      <c r="L18" s="7">
        <f t="shared" si="2"/>
        <v>4523.4129453752485</v>
      </c>
      <c r="M18" s="6">
        <f t="shared" si="3"/>
        <v>6714.934261363972</v>
      </c>
      <c r="N18" s="7">
        <f t="shared" si="4"/>
        <v>6351.572149615823</v>
      </c>
    </row>
    <row r="19" spans="1:14" ht="11.25">
      <c r="A19" s="2" t="s">
        <v>19</v>
      </c>
      <c r="B19" s="3">
        <v>648300000</v>
      </c>
      <c r="C19" s="3">
        <v>0</v>
      </c>
      <c r="D19" s="3">
        <v>199900000</v>
      </c>
      <c r="E19" s="3">
        <f t="shared" si="0"/>
        <v>448400000</v>
      </c>
      <c r="F19" s="3">
        <v>117386</v>
      </c>
      <c r="G19" s="3">
        <f t="shared" si="5"/>
        <v>3819.8763055219533</v>
      </c>
      <c r="H19" s="17">
        <v>1.0198965268271487</v>
      </c>
      <c r="I19" s="17">
        <v>0.9060739912293175</v>
      </c>
      <c r="J19" s="33">
        <f t="shared" si="6"/>
        <v>0.6805076042930378</v>
      </c>
      <c r="K19" s="7">
        <f t="shared" si="1"/>
        <v>3745.356715161501</v>
      </c>
      <c r="L19" s="7">
        <f t="shared" si="2"/>
        <v>4215.854712195556</v>
      </c>
      <c r="M19" s="6">
        <f t="shared" si="3"/>
        <v>5613.27497506854</v>
      </c>
      <c r="N19" s="7">
        <f t="shared" si="4"/>
        <v>6074.304239033714</v>
      </c>
    </row>
    <row r="20" spans="1:14" ht="11.25">
      <c r="A20" s="2" t="s">
        <v>20</v>
      </c>
      <c r="B20" s="3">
        <v>589600000</v>
      </c>
      <c r="C20" s="3">
        <v>0</v>
      </c>
      <c r="D20" s="3">
        <v>168900000</v>
      </c>
      <c r="E20" s="3">
        <f t="shared" si="0"/>
        <v>420700000</v>
      </c>
      <c r="F20" s="3">
        <v>135884</v>
      </c>
      <c r="G20" s="3">
        <f t="shared" si="5"/>
        <v>3096.0230785081394</v>
      </c>
      <c r="H20" s="17">
        <v>1.0089364651936168</v>
      </c>
      <c r="I20" s="17">
        <v>0.8971788364533291</v>
      </c>
      <c r="J20" s="33">
        <f t="shared" si="6"/>
        <v>0.6805076042930378</v>
      </c>
      <c r="K20" s="7">
        <f t="shared" si="1"/>
        <v>3068.600635733794</v>
      </c>
      <c r="L20" s="7">
        <f t="shared" si="2"/>
        <v>3450.842744738767</v>
      </c>
      <c r="M20" s="6">
        <f t="shared" si="3"/>
        <v>4549.5789598479505</v>
      </c>
      <c r="N20" s="7">
        <f t="shared" si="4"/>
        <v>5026.068087781724</v>
      </c>
    </row>
    <row r="21" spans="1:14" ht="11.25">
      <c r="A21" s="2" t="s">
        <v>21</v>
      </c>
      <c r="B21" s="3">
        <v>169000000</v>
      </c>
      <c r="C21" s="3">
        <v>0</v>
      </c>
      <c r="D21" s="3">
        <v>10400000</v>
      </c>
      <c r="E21" s="3">
        <f t="shared" si="0"/>
        <v>158600000</v>
      </c>
      <c r="F21" s="3">
        <v>27433</v>
      </c>
      <c r="G21" s="3">
        <f t="shared" si="5"/>
        <v>5781.358218204353</v>
      </c>
      <c r="H21" s="17">
        <v>1.0391262850105094</v>
      </c>
      <c r="I21" s="17">
        <v>1.0934192549462978</v>
      </c>
      <c r="J21" s="33">
        <f t="shared" si="6"/>
        <v>0.6805076042930378</v>
      </c>
      <c r="K21" s="7">
        <f t="shared" si="1"/>
        <v>5563.672386697332</v>
      </c>
      <c r="L21" s="7">
        <f t="shared" si="2"/>
        <v>5287.41211758549</v>
      </c>
      <c r="M21" s="6">
        <f t="shared" si="3"/>
        <v>8495.655569066654</v>
      </c>
      <c r="N21" s="7">
        <f t="shared" si="4"/>
        <v>7477.2490953111055</v>
      </c>
    </row>
    <row r="22" spans="1:14" ht="11.25">
      <c r="A22" s="2" t="s">
        <v>22</v>
      </c>
      <c r="B22" s="3">
        <v>753900000</v>
      </c>
      <c r="C22" s="3">
        <v>133500000</v>
      </c>
      <c r="D22" s="3">
        <v>194400000</v>
      </c>
      <c r="E22" s="3">
        <f t="shared" si="0"/>
        <v>693000000</v>
      </c>
      <c r="F22" s="3">
        <v>151813</v>
      </c>
      <c r="G22" s="3">
        <f t="shared" si="5"/>
        <v>4564.8264641368</v>
      </c>
      <c r="H22" s="17">
        <v>1.006433488052762</v>
      </c>
      <c r="I22" s="17">
        <v>1.0140081235740623</v>
      </c>
      <c r="J22" s="33">
        <f t="shared" si="6"/>
        <v>0.6805076042930378</v>
      </c>
      <c r="K22" s="7">
        <f t="shared" si="1"/>
        <v>4535.646436972982</v>
      </c>
      <c r="L22" s="7">
        <f t="shared" si="2"/>
        <v>4501.765181177455</v>
      </c>
      <c r="M22" s="6">
        <f t="shared" si="3"/>
        <v>6707.972747606667</v>
      </c>
      <c r="N22" s="7">
        <f t="shared" si="4"/>
        <v>6573.017312956807</v>
      </c>
    </row>
    <row r="23" spans="1:14" ht="11.25">
      <c r="A23" s="2" t="s">
        <v>23</v>
      </c>
      <c r="B23" s="3">
        <v>698400000</v>
      </c>
      <c r="C23" s="3">
        <v>0</v>
      </c>
      <c r="D23" s="3">
        <v>29700000</v>
      </c>
      <c r="E23" s="3">
        <f t="shared" si="0"/>
        <v>668700000</v>
      </c>
      <c r="F23" s="3">
        <v>118622</v>
      </c>
      <c r="G23" s="3">
        <f t="shared" si="5"/>
        <v>5637.234239854327</v>
      </c>
      <c r="H23" s="17">
        <v>0.9687586815217106</v>
      </c>
      <c r="I23" s="17">
        <v>1.1920156231859327</v>
      </c>
      <c r="J23" s="33">
        <f t="shared" si="6"/>
        <v>0.6805076042930378</v>
      </c>
      <c r="K23" s="7">
        <f t="shared" si="1"/>
        <v>5819.028358021473</v>
      </c>
      <c r="L23" s="7">
        <f t="shared" si="2"/>
        <v>4729.16137188499</v>
      </c>
      <c r="M23" s="6">
        <f t="shared" si="3"/>
        <v>8283.86663762664</v>
      </c>
      <c r="N23" s="7">
        <f t="shared" si="4"/>
        <v>7173.573353608093</v>
      </c>
    </row>
    <row r="24" spans="1:14" ht="11.25">
      <c r="A24" s="2" t="s">
        <v>24</v>
      </c>
      <c r="B24" s="3">
        <v>1554900000</v>
      </c>
      <c r="C24" s="3">
        <v>217500000</v>
      </c>
      <c r="D24" s="3">
        <v>189700000</v>
      </c>
      <c r="E24" s="3">
        <f t="shared" si="0"/>
        <v>1582700000</v>
      </c>
      <c r="F24" s="3">
        <v>317572</v>
      </c>
      <c r="G24" s="3">
        <f t="shared" si="5"/>
        <v>4983.75171614626</v>
      </c>
      <c r="H24" s="17">
        <v>1.0546347661071414</v>
      </c>
      <c r="I24" s="17">
        <v>1.022764893680807</v>
      </c>
      <c r="J24" s="33">
        <f t="shared" si="6"/>
        <v>0.6805076042930378</v>
      </c>
      <c r="K24" s="7">
        <f t="shared" si="1"/>
        <v>4725.571236895822</v>
      </c>
      <c r="L24" s="7">
        <f t="shared" si="2"/>
        <v>4872.822431566205</v>
      </c>
      <c r="M24" s="6">
        <f t="shared" si="3"/>
        <v>7323.57975826553</v>
      </c>
      <c r="N24" s="7">
        <f t="shared" si="4"/>
        <v>6789.620796171985</v>
      </c>
    </row>
    <row r="25" spans="1:14" ht="11.25">
      <c r="A25" s="2" t="s">
        <v>25</v>
      </c>
      <c r="B25" s="3">
        <v>983800000</v>
      </c>
      <c r="C25" s="3">
        <v>0</v>
      </c>
      <c r="D25" s="3">
        <v>148000000</v>
      </c>
      <c r="E25" s="3">
        <f t="shared" si="0"/>
        <v>835800000</v>
      </c>
      <c r="F25" s="3">
        <v>167537</v>
      </c>
      <c r="G25" s="3">
        <f t="shared" si="5"/>
        <v>4988.748754006578</v>
      </c>
      <c r="H25" s="17">
        <v>0.9801565289208017</v>
      </c>
      <c r="I25" s="17">
        <v>1.04974202462927</v>
      </c>
      <c r="J25" s="33">
        <f t="shared" si="6"/>
        <v>0.6805076042930378</v>
      </c>
      <c r="K25" s="7">
        <f t="shared" si="1"/>
        <v>5089.747001429888</v>
      </c>
      <c r="L25" s="7">
        <f t="shared" si="2"/>
        <v>4752.356900037816</v>
      </c>
      <c r="M25" s="6">
        <f t="shared" si="3"/>
        <v>7330.922861896985</v>
      </c>
      <c r="N25" s="7">
        <f t="shared" si="4"/>
        <v>7124.930441681446</v>
      </c>
    </row>
    <row r="26" spans="1:14" ht="11.25">
      <c r="A26" s="2" t="s">
        <v>26</v>
      </c>
      <c r="B26" s="3">
        <v>562600000</v>
      </c>
      <c r="C26" s="3">
        <v>25500000</v>
      </c>
      <c r="D26" s="3">
        <v>163400000</v>
      </c>
      <c r="E26" s="3">
        <f t="shared" si="0"/>
        <v>424700000</v>
      </c>
      <c r="F26" s="3">
        <v>100786</v>
      </c>
      <c r="G26" s="3">
        <f t="shared" si="5"/>
        <v>4213.878911753616</v>
      </c>
      <c r="H26" s="17">
        <v>1.0304680192079716</v>
      </c>
      <c r="I26" s="17">
        <v>0.8921071121963556</v>
      </c>
      <c r="J26" s="33">
        <f t="shared" si="6"/>
        <v>0.6805076042930378</v>
      </c>
      <c r="K26" s="7">
        <f t="shared" si="1"/>
        <v>4089.2864535402537</v>
      </c>
      <c r="L26" s="7">
        <f t="shared" si="2"/>
        <v>4723.512293696554</v>
      </c>
      <c r="M26" s="6">
        <f t="shared" si="3"/>
        <v>6192.258374733827</v>
      </c>
      <c r="N26" s="7">
        <f t="shared" si="4"/>
        <v>6735.929755451067</v>
      </c>
    </row>
    <row r="27" spans="1:14" ht="11.25">
      <c r="A27" s="2" t="s">
        <v>27</v>
      </c>
      <c r="B27" s="3">
        <v>648400000</v>
      </c>
      <c r="C27" s="3">
        <v>69200000</v>
      </c>
      <c r="D27" s="3">
        <v>77400000</v>
      </c>
      <c r="E27" s="3">
        <f t="shared" si="0"/>
        <v>640200000</v>
      </c>
      <c r="F27" s="3">
        <v>146776</v>
      </c>
      <c r="G27" s="3">
        <f t="shared" si="5"/>
        <v>4361.748514743555</v>
      </c>
      <c r="H27" s="17">
        <v>0.9610621425392087</v>
      </c>
      <c r="I27" s="17">
        <v>1.009854982962311</v>
      </c>
      <c r="J27" s="33">
        <f t="shared" si="6"/>
        <v>0.6805076042930378</v>
      </c>
      <c r="K27" s="7">
        <f t="shared" si="1"/>
        <v>4538.466683558506</v>
      </c>
      <c r="L27" s="7">
        <f t="shared" si="2"/>
        <v>4319.183039478393</v>
      </c>
      <c r="M27" s="6">
        <f t="shared" si="3"/>
        <v>6409.5514689727315</v>
      </c>
      <c r="N27" s="7">
        <f t="shared" si="4"/>
        <v>6604.153459709555</v>
      </c>
    </row>
    <row r="28" spans="1:14" ht="11.25">
      <c r="A28" s="2" t="s">
        <v>28</v>
      </c>
      <c r="B28" s="3">
        <v>123300000</v>
      </c>
      <c r="C28" s="3">
        <v>2500000</v>
      </c>
      <c r="D28" s="3">
        <v>11100000</v>
      </c>
      <c r="E28" s="3">
        <f t="shared" si="0"/>
        <v>114700000</v>
      </c>
      <c r="F28" s="3">
        <v>32088</v>
      </c>
      <c r="G28" s="3">
        <f t="shared" si="5"/>
        <v>3574.5450012465717</v>
      </c>
      <c r="H28" s="17">
        <v>1.0227858292244152</v>
      </c>
      <c r="I28" s="17">
        <v>0.9305047950164775</v>
      </c>
      <c r="J28" s="33">
        <f t="shared" si="6"/>
        <v>0.6805076042930378</v>
      </c>
      <c r="K28" s="7">
        <f t="shared" si="1"/>
        <v>3494.9105659365373</v>
      </c>
      <c r="L28" s="7">
        <f t="shared" si="2"/>
        <v>3841.511640123545</v>
      </c>
      <c r="M28" s="6">
        <f t="shared" si="3"/>
        <v>5252.762759293596</v>
      </c>
      <c r="N28" s="7">
        <f t="shared" si="4"/>
        <v>5519.305948136518</v>
      </c>
    </row>
    <row r="29" spans="1:14" ht="11.25">
      <c r="A29" s="2" t="s">
        <v>29</v>
      </c>
      <c r="B29" s="3">
        <v>368000000</v>
      </c>
      <c r="C29" s="3">
        <v>49200000</v>
      </c>
      <c r="D29" s="3">
        <v>118800000</v>
      </c>
      <c r="E29" s="3">
        <f t="shared" si="0"/>
        <v>298400000</v>
      </c>
      <c r="F29" s="3">
        <v>67240</v>
      </c>
      <c r="G29" s="3">
        <f t="shared" si="5"/>
        <v>4437.834622248662</v>
      </c>
      <c r="H29" s="17">
        <v>1.0303027206618895</v>
      </c>
      <c r="I29" s="17">
        <v>1.018433724393142</v>
      </c>
      <c r="J29" s="33">
        <f t="shared" si="6"/>
        <v>0.6805076042930378</v>
      </c>
      <c r="K29" s="7">
        <f t="shared" si="1"/>
        <v>4307.311369029189</v>
      </c>
      <c r="L29" s="7">
        <f t="shared" si="2"/>
        <v>4357.509493210322</v>
      </c>
      <c r="M29" s="6">
        <f t="shared" si="3"/>
        <v>6521.359341544781</v>
      </c>
      <c r="N29" s="7">
        <f t="shared" si="4"/>
        <v>6214.99112379417</v>
      </c>
    </row>
    <row r="30" spans="1:14" ht="11.25">
      <c r="A30" s="2" t="s">
        <v>30</v>
      </c>
      <c r="B30" s="3">
        <v>194900000</v>
      </c>
      <c r="C30" s="3">
        <v>0</v>
      </c>
      <c r="D30" s="3">
        <v>22200000</v>
      </c>
      <c r="E30" s="3">
        <f t="shared" si="0"/>
        <v>172700000</v>
      </c>
      <c r="F30" s="3">
        <v>34903</v>
      </c>
      <c r="G30" s="3">
        <f t="shared" si="5"/>
        <v>4947.998739363378</v>
      </c>
      <c r="H30" s="17">
        <v>1.0372180636026633</v>
      </c>
      <c r="I30" s="17">
        <v>0.9987755911604699</v>
      </c>
      <c r="J30" s="33">
        <f t="shared" si="6"/>
        <v>0.6805076042930378</v>
      </c>
      <c r="K30" s="7">
        <f t="shared" si="1"/>
        <v>4770.4517622620715</v>
      </c>
      <c r="L30" s="7">
        <f t="shared" si="2"/>
        <v>4954.064539777484</v>
      </c>
      <c r="M30" s="6">
        <f t="shared" si="3"/>
        <v>7271.041070148995</v>
      </c>
      <c r="N30" s="7">
        <f t="shared" si="4"/>
        <v>7018.731129462261</v>
      </c>
    </row>
    <row r="31" spans="1:14" ht="11.25">
      <c r="A31" s="2" t="s">
        <v>31</v>
      </c>
      <c r="B31" s="3">
        <v>85000000</v>
      </c>
      <c r="C31" s="3">
        <v>0</v>
      </c>
      <c r="D31" s="3">
        <v>4300000</v>
      </c>
      <c r="E31" s="3">
        <f t="shared" si="0"/>
        <v>80700000</v>
      </c>
      <c r="F31" s="3">
        <v>28432</v>
      </c>
      <c r="G31" s="3">
        <f t="shared" si="5"/>
        <v>2838.351153629713</v>
      </c>
      <c r="H31" s="17">
        <v>1.1441592663058693</v>
      </c>
      <c r="I31" s="17">
        <v>1.1718994908699976</v>
      </c>
      <c r="J31" s="33">
        <f t="shared" si="6"/>
        <v>0.6805076042930378</v>
      </c>
      <c r="K31" s="7">
        <f t="shared" si="1"/>
        <v>2480.7308188779143</v>
      </c>
      <c r="L31" s="7">
        <f t="shared" si="2"/>
        <v>2422.0090338315367</v>
      </c>
      <c r="M31" s="6">
        <f t="shared" si="3"/>
        <v>4170.932309534445</v>
      </c>
      <c r="N31" s="7">
        <f t="shared" si="4"/>
        <v>3110.686854516824</v>
      </c>
    </row>
    <row r="32" spans="1:14" ht="11.25">
      <c r="A32" s="2" t="s">
        <v>32</v>
      </c>
      <c r="B32" s="3">
        <v>1197713553</v>
      </c>
      <c r="C32" s="3">
        <v>159878482</v>
      </c>
      <c r="D32" s="3">
        <v>194771000</v>
      </c>
      <c r="E32" s="3">
        <f t="shared" si="0"/>
        <v>1162821035</v>
      </c>
      <c r="F32" s="3">
        <v>167778</v>
      </c>
      <c r="G32" s="3">
        <f t="shared" si="5"/>
        <v>6930.712220910966</v>
      </c>
      <c r="H32" s="17">
        <v>0.9294279533814646</v>
      </c>
      <c r="I32" s="17">
        <v>1.1982953815840294</v>
      </c>
      <c r="J32" s="33">
        <f t="shared" si="6"/>
        <v>0.6805076042930378</v>
      </c>
      <c r="K32" s="7">
        <f t="shared" si="1"/>
        <v>7456.965540680696</v>
      </c>
      <c r="L32" s="7">
        <f t="shared" si="2"/>
        <v>5783.809507593396</v>
      </c>
      <c r="M32" s="6">
        <f t="shared" si="3"/>
        <v>10184.62126975217</v>
      </c>
      <c r="N32" s="7">
        <f t="shared" si="4"/>
        <v>9144.611679217</v>
      </c>
    </row>
    <row r="33" spans="1:14" ht="11.25">
      <c r="A33" s="2" t="s">
        <v>33</v>
      </c>
      <c r="B33" s="3">
        <v>437400000</v>
      </c>
      <c r="C33" s="3">
        <v>37500000</v>
      </c>
      <c r="D33" s="3">
        <v>60400000</v>
      </c>
      <c r="E33" s="3">
        <f t="shared" si="0"/>
        <v>414500000</v>
      </c>
      <c r="F33" s="3">
        <v>68571</v>
      </c>
      <c r="G33" s="3">
        <f t="shared" si="5"/>
        <v>6044.829446850709</v>
      </c>
      <c r="H33" s="17">
        <v>1.0865651842185369</v>
      </c>
      <c r="I33" s="17">
        <v>0.9381597818446947</v>
      </c>
      <c r="J33" s="33">
        <f t="shared" si="6"/>
        <v>0.6805076042930378</v>
      </c>
      <c r="K33" s="7">
        <f t="shared" si="1"/>
        <v>5563.246029457663</v>
      </c>
      <c r="L33" s="7">
        <f t="shared" si="2"/>
        <v>6443.283504399238</v>
      </c>
      <c r="M33" s="6">
        <f t="shared" si="3"/>
        <v>8882.82424577831</v>
      </c>
      <c r="N33" s="7">
        <f t="shared" si="4"/>
        <v>8714.01840581614</v>
      </c>
    </row>
    <row r="34" spans="1:14" ht="11.25">
      <c r="A34" s="2" t="s">
        <v>34</v>
      </c>
      <c r="B34" s="3">
        <v>2636700000</v>
      </c>
      <c r="C34" s="3">
        <v>331700000</v>
      </c>
      <c r="D34" s="3">
        <v>460600000</v>
      </c>
      <c r="E34" s="3">
        <f t="shared" si="0"/>
        <v>2507800000</v>
      </c>
      <c r="F34" s="3">
        <v>443289</v>
      </c>
      <c r="G34" s="3">
        <f t="shared" si="5"/>
        <v>5657.257455068815</v>
      </c>
      <c r="H34" s="17">
        <v>0.9264021854077604</v>
      </c>
      <c r="I34" s="17">
        <v>1.13469654544342</v>
      </c>
      <c r="J34" s="33">
        <f t="shared" si="6"/>
        <v>0.6805076042930378</v>
      </c>
      <c r="K34" s="7">
        <f t="shared" si="1"/>
        <v>6106.6970093326645</v>
      </c>
      <c r="L34" s="7">
        <f t="shared" si="2"/>
        <v>4985.700782986041</v>
      </c>
      <c r="M34" s="6">
        <f t="shared" si="3"/>
        <v>8313.290578061942</v>
      </c>
      <c r="N34" s="7">
        <f t="shared" si="4"/>
        <v>7908.491592982605</v>
      </c>
    </row>
    <row r="35" spans="1:14" ht="11.25">
      <c r="A35" s="2" t="s">
        <v>35</v>
      </c>
      <c r="B35" s="3">
        <v>1657700000</v>
      </c>
      <c r="C35" s="3">
        <v>75700000</v>
      </c>
      <c r="D35" s="3">
        <v>348000000</v>
      </c>
      <c r="E35" s="3">
        <f aca="true" t="shared" si="7" ref="E35:E52">B35+C35-D35</f>
        <v>1385400000</v>
      </c>
      <c r="F35" s="3">
        <v>239043</v>
      </c>
      <c r="G35" s="3">
        <f t="shared" si="5"/>
        <v>5795.6099948544825</v>
      </c>
      <c r="H35" s="17">
        <v>0.9661859108148935</v>
      </c>
      <c r="I35" s="17">
        <v>0.9291821379865055</v>
      </c>
      <c r="J35" s="33">
        <f t="shared" si="6"/>
        <v>0.6805076042930378</v>
      </c>
      <c r="K35" s="7">
        <f aca="true" t="shared" si="8" ref="K35:K53">G35/H35</f>
        <v>5998.441842281049</v>
      </c>
      <c r="L35" s="7">
        <f aca="true" t="shared" si="9" ref="L35:L53">G35/I35</f>
        <v>6237.323941044863</v>
      </c>
      <c r="M35" s="6">
        <f aca="true" t="shared" si="10" ref="M35:M53">G35/J35</f>
        <v>8516.598430777854</v>
      </c>
      <c r="N35" s="7">
        <f aca="true" t="shared" si="11" ref="N35:N53">((G35/J35)/H35)/I35</f>
        <v>9486.469556781707</v>
      </c>
    </row>
    <row r="36" spans="1:14" ht="11.25">
      <c r="A36" s="2" t="s">
        <v>36</v>
      </c>
      <c r="B36" s="3">
        <v>148500000</v>
      </c>
      <c r="C36" s="3">
        <v>0</v>
      </c>
      <c r="D36" s="3">
        <v>32800000</v>
      </c>
      <c r="E36" s="3">
        <f t="shared" si="7"/>
        <v>115700000</v>
      </c>
      <c r="F36" s="3">
        <v>30007</v>
      </c>
      <c r="G36" s="3">
        <f t="shared" si="5"/>
        <v>3855.7669877028693</v>
      </c>
      <c r="H36" s="17">
        <v>0.9921866299926949</v>
      </c>
      <c r="I36" s="17">
        <v>1.0147959558680948</v>
      </c>
      <c r="J36" s="33">
        <f t="shared" si="6"/>
        <v>0.6805076042930378</v>
      </c>
      <c r="K36" s="7">
        <f t="shared" si="8"/>
        <v>3886.130765268685</v>
      </c>
      <c r="L36" s="7">
        <f t="shared" si="9"/>
        <v>3799.549027966416</v>
      </c>
      <c r="M36" s="6">
        <f t="shared" si="10"/>
        <v>5666.01602006862</v>
      </c>
      <c r="N36" s="7">
        <f t="shared" si="11"/>
        <v>5627.3729648134295</v>
      </c>
    </row>
    <row r="37" spans="1:14" ht="11.25">
      <c r="A37" s="2" t="s">
        <v>37</v>
      </c>
      <c r="B37" s="3">
        <v>1499900000</v>
      </c>
      <c r="C37" s="3">
        <v>70200000</v>
      </c>
      <c r="D37" s="3">
        <v>239500000</v>
      </c>
      <c r="E37" s="3">
        <f t="shared" si="7"/>
        <v>1330600000</v>
      </c>
      <c r="F37" s="3">
        <v>330256</v>
      </c>
      <c r="G37" s="3">
        <f t="shared" si="5"/>
        <v>4028.9956881934013</v>
      </c>
      <c r="H37" s="17">
        <v>1.1004991381935987</v>
      </c>
      <c r="I37" s="17">
        <v>1.0130349986401612</v>
      </c>
      <c r="J37" s="33">
        <f t="shared" si="6"/>
        <v>0.6805076042930378</v>
      </c>
      <c r="K37" s="7">
        <f t="shared" si="8"/>
        <v>3661.062102062841</v>
      </c>
      <c r="L37" s="7">
        <f t="shared" si="9"/>
        <v>3977.153497758408</v>
      </c>
      <c r="M37" s="6">
        <f t="shared" si="10"/>
        <v>5920.574087307993</v>
      </c>
      <c r="N37" s="7">
        <f t="shared" si="11"/>
        <v>5310.674254044221</v>
      </c>
    </row>
    <row r="38" spans="1:14" ht="11.25">
      <c r="A38" s="2" t="s">
        <v>38</v>
      </c>
      <c r="B38" s="3">
        <v>644700000</v>
      </c>
      <c r="C38" s="3">
        <v>17800000</v>
      </c>
      <c r="D38" s="3">
        <v>174200000</v>
      </c>
      <c r="E38" s="3">
        <f t="shared" si="7"/>
        <v>488300000</v>
      </c>
      <c r="F38" s="3">
        <v>114477</v>
      </c>
      <c r="G38" s="3">
        <f t="shared" si="5"/>
        <v>4265.485643404352</v>
      </c>
      <c r="H38" s="17">
        <v>1.0020010192433746</v>
      </c>
      <c r="I38" s="17">
        <v>0.89876730531684</v>
      </c>
      <c r="J38" s="33">
        <f t="shared" si="6"/>
        <v>0.6805076042930378</v>
      </c>
      <c r="K38" s="7">
        <f t="shared" si="8"/>
        <v>4256.967369779007</v>
      </c>
      <c r="L38" s="7">
        <f t="shared" si="9"/>
        <v>4745.928805121201</v>
      </c>
      <c r="M38" s="6">
        <f t="shared" si="10"/>
        <v>6268.094017605663</v>
      </c>
      <c r="N38" s="7">
        <f t="shared" si="11"/>
        <v>6960.173619653604</v>
      </c>
    </row>
    <row r="39" spans="1:14" ht="11.25">
      <c r="A39" s="2" t="s">
        <v>39</v>
      </c>
      <c r="B39" s="3">
        <v>469300000</v>
      </c>
      <c r="C39" s="3">
        <v>83600000</v>
      </c>
      <c r="D39" s="3">
        <v>106000000</v>
      </c>
      <c r="E39" s="3">
        <f t="shared" si="7"/>
        <v>446900000</v>
      </c>
      <c r="F39" s="3">
        <v>95522</v>
      </c>
      <c r="G39" s="3">
        <f t="shared" si="5"/>
        <v>4678.503381419987</v>
      </c>
      <c r="H39" s="17">
        <v>1.0089053028876434</v>
      </c>
      <c r="I39" s="17">
        <v>0.9583829037314243</v>
      </c>
      <c r="J39" s="33">
        <f t="shared" si="6"/>
        <v>0.6805076042930378</v>
      </c>
      <c r="K39" s="7">
        <f t="shared" si="8"/>
        <v>4637.207642807888</v>
      </c>
      <c r="L39" s="7">
        <f t="shared" si="9"/>
        <v>4881.664064753688</v>
      </c>
      <c r="M39" s="6">
        <f t="shared" si="10"/>
        <v>6875.0199878814965</v>
      </c>
      <c r="N39" s="7">
        <f t="shared" si="11"/>
        <v>7110.243967187803</v>
      </c>
    </row>
    <row r="40" spans="1:14" ht="11.25">
      <c r="A40" s="2" t="s">
        <v>40</v>
      </c>
      <c r="B40" s="3">
        <v>1358600000</v>
      </c>
      <c r="C40" s="3">
        <v>77600000</v>
      </c>
      <c r="D40" s="3">
        <v>73000000</v>
      </c>
      <c r="E40" s="3">
        <f t="shared" si="7"/>
        <v>1363200000</v>
      </c>
      <c r="F40" s="3">
        <v>277229</v>
      </c>
      <c r="G40" s="3">
        <f t="shared" si="5"/>
        <v>4917.234488455392</v>
      </c>
      <c r="H40" s="17">
        <v>1.03219170180215</v>
      </c>
      <c r="I40" s="17">
        <v>1.0383383399281507</v>
      </c>
      <c r="J40" s="33">
        <f t="shared" si="6"/>
        <v>0.6805076042930378</v>
      </c>
      <c r="K40" s="7">
        <f t="shared" si="8"/>
        <v>4763.877175015233</v>
      </c>
      <c r="L40" s="7">
        <f t="shared" si="9"/>
        <v>4735.676512528322</v>
      </c>
      <c r="M40" s="6">
        <f t="shared" si="10"/>
        <v>7225.833271273704</v>
      </c>
      <c r="N40" s="7">
        <f t="shared" si="11"/>
        <v>6741.99898540652</v>
      </c>
    </row>
    <row r="41" spans="1:14" ht="11.25">
      <c r="A41" s="2" t="s">
        <v>41</v>
      </c>
      <c r="B41" s="3">
        <v>115500000</v>
      </c>
      <c r="C41" s="3">
        <v>0</v>
      </c>
      <c r="D41" s="3">
        <v>0</v>
      </c>
      <c r="E41" s="3">
        <f t="shared" si="7"/>
        <v>115500000</v>
      </c>
      <c r="F41" s="3">
        <v>25843</v>
      </c>
      <c r="G41" s="3">
        <f t="shared" si="5"/>
        <v>4469.295360445769</v>
      </c>
      <c r="H41" s="17">
        <v>1.072677443434016</v>
      </c>
      <c r="I41" s="17">
        <v>1.1774677501546054</v>
      </c>
      <c r="J41" s="33">
        <f t="shared" si="6"/>
        <v>0.6805076042930378</v>
      </c>
      <c r="K41" s="7">
        <f t="shared" si="8"/>
        <v>4166.4858227446175</v>
      </c>
      <c r="L41" s="7">
        <f t="shared" si="9"/>
        <v>3795.683881668042</v>
      </c>
      <c r="M41" s="6">
        <f t="shared" si="10"/>
        <v>6567.590622427809</v>
      </c>
      <c r="N41" s="7">
        <f t="shared" si="11"/>
        <v>5199.815147579262</v>
      </c>
    </row>
    <row r="42" spans="1:14" ht="11.25">
      <c r="A42" s="2" t="s">
        <v>42</v>
      </c>
      <c r="B42" s="3">
        <v>635500000</v>
      </c>
      <c r="C42" s="3">
        <v>24200000</v>
      </c>
      <c r="D42" s="3">
        <v>175200000</v>
      </c>
      <c r="E42" s="3">
        <f t="shared" si="7"/>
        <v>484500000</v>
      </c>
      <c r="F42" s="3">
        <v>126479</v>
      </c>
      <c r="G42" s="3">
        <f t="shared" si="5"/>
        <v>3830.675448098103</v>
      </c>
      <c r="H42" s="17">
        <v>1.0223267690711817</v>
      </c>
      <c r="I42" s="17">
        <v>0.9212585076099872</v>
      </c>
      <c r="J42" s="33">
        <f t="shared" si="6"/>
        <v>0.6805076042930378</v>
      </c>
      <c r="K42" s="7">
        <f t="shared" si="8"/>
        <v>3747.0166721530736</v>
      </c>
      <c r="L42" s="7">
        <f t="shared" si="9"/>
        <v>4158.089631145975</v>
      </c>
      <c r="M42" s="6">
        <f t="shared" si="10"/>
        <v>5629.144221066706</v>
      </c>
      <c r="N42" s="7">
        <f t="shared" si="11"/>
        <v>5976.8331393049</v>
      </c>
    </row>
    <row r="43" spans="1:14" ht="11.25">
      <c r="A43" s="2" t="s">
        <v>43</v>
      </c>
      <c r="B43" s="3">
        <v>98800000</v>
      </c>
      <c r="C43" s="3">
        <v>0</v>
      </c>
      <c r="D43" s="3">
        <v>19900000</v>
      </c>
      <c r="E43" s="3">
        <f t="shared" si="7"/>
        <v>78900000</v>
      </c>
      <c r="F43" s="3">
        <v>22765</v>
      </c>
      <c r="G43" s="3">
        <f t="shared" si="5"/>
        <v>3465.846694487151</v>
      </c>
      <c r="H43" s="17">
        <v>0.9937066606314582</v>
      </c>
      <c r="I43" s="17">
        <v>1.0136131609237644</v>
      </c>
      <c r="J43" s="33">
        <f t="shared" si="6"/>
        <v>0.6805076042930378</v>
      </c>
      <c r="K43" s="7">
        <f t="shared" si="8"/>
        <v>3487.7965820262825</v>
      </c>
      <c r="L43" s="7">
        <f t="shared" si="9"/>
        <v>3419.299223905621</v>
      </c>
      <c r="M43" s="6">
        <f t="shared" si="10"/>
        <v>5093.03154383959</v>
      </c>
      <c r="N43" s="7">
        <f t="shared" si="11"/>
        <v>5056.452412093139</v>
      </c>
    </row>
    <row r="44" spans="1:14" ht="11.25">
      <c r="A44" s="2" t="s">
        <v>44</v>
      </c>
      <c r="B44" s="3">
        <v>881500000</v>
      </c>
      <c r="C44" s="3">
        <v>0</v>
      </c>
      <c r="D44" s="3">
        <v>164600000</v>
      </c>
      <c r="E44" s="3">
        <f t="shared" si="7"/>
        <v>716900000</v>
      </c>
      <c r="F44" s="3">
        <v>152437</v>
      </c>
      <c r="G44" s="3">
        <f t="shared" si="5"/>
        <v>4702.926454863321</v>
      </c>
      <c r="H44" s="17">
        <v>1.0462863859445681</v>
      </c>
      <c r="I44" s="17">
        <v>0.9192967448700101</v>
      </c>
      <c r="J44" s="33">
        <f t="shared" si="6"/>
        <v>0.6805076042930378</v>
      </c>
      <c r="K44" s="7">
        <f t="shared" si="8"/>
        <v>4494.874938679055</v>
      </c>
      <c r="L44" s="7">
        <f t="shared" si="9"/>
        <v>5115.787128701649</v>
      </c>
      <c r="M44" s="6">
        <f t="shared" si="10"/>
        <v>6910.90948167886</v>
      </c>
      <c r="N44" s="7">
        <f t="shared" si="11"/>
        <v>7185.035329239028</v>
      </c>
    </row>
    <row r="45" spans="1:14" ht="11.25">
      <c r="A45" s="2" t="s">
        <v>45</v>
      </c>
      <c r="B45" s="3">
        <v>3556200000</v>
      </c>
      <c r="C45" s="3">
        <v>266500000</v>
      </c>
      <c r="D45" s="3">
        <v>1118600000</v>
      </c>
      <c r="E45" s="3">
        <f t="shared" si="7"/>
        <v>2704100000</v>
      </c>
      <c r="F45" s="3">
        <v>622408</v>
      </c>
      <c r="G45" s="3">
        <f t="shared" si="5"/>
        <v>4344.577833189805</v>
      </c>
      <c r="H45" s="17">
        <v>1.0053185577737564</v>
      </c>
      <c r="I45" s="17">
        <v>0.897280778184765</v>
      </c>
      <c r="J45" s="33">
        <f t="shared" si="6"/>
        <v>0.6805076042930378</v>
      </c>
      <c r="K45" s="7">
        <f t="shared" si="8"/>
        <v>4321.593190133408</v>
      </c>
      <c r="L45" s="7">
        <f t="shared" si="9"/>
        <v>4841.9379293726315</v>
      </c>
      <c r="M45" s="6">
        <f t="shared" si="10"/>
        <v>6384.319301917687</v>
      </c>
      <c r="N45" s="7">
        <f t="shared" si="11"/>
        <v>7077.543310242682</v>
      </c>
    </row>
    <row r="46" spans="1:14" ht="11.25">
      <c r="A46" s="2" t="s">
        <v>46</v>
      </c>
      <c r="B46" s="3">
        <v>400400000</v>
      </c>
      <c r="C46" s="3">
        <v>0</v>
      </c>
      <c r="D46" s="3">
        <v>39600000</v>
      </c>
      <c r="E46" s="3">
        <f t="shared" si="7"/>
        <v>360800000</v>
      </c>
      <c r="F46" s="3">
        <v>79778</v>
      </c>
      <c r="G46" s="3">
        <f t="shared" si="5"/>
        <v>4522.550076462183</v>
      </c>
      <c r="H46" s="17">
        <v>1.0882599919367812</v>
      </c>
      <c r="I46" s="17">
        <v>0.9516940241092194</v>
      </c>
      <c r="J46" s="33">
        <f t="shared" si="6"/>
        <v>0.6805076042930378</v>
      </c>
      <c r="K46" s="7">
        <f t="shared" si="8"/>
        <v>4155.762510770409</v>
      </c>
      <c r="L46" s="7">
        <f t="shared" si="9"/>
        <v>4752.1051534344415</v>
      </c>
      <c r="M46" s="6">
        <f t="shared" si="10"/>
        <v>6645.847963977634</v>
      </c>
      <c r="N46" s="7">
        <f t="shared" si="11"/>
        <v>6416.827966496038</v>
      </c>
    </row>
    <row r="47" spans="1:14" ht="11.25">
      <c r="A47" s="2" t="s">
        <v>47</v>
      </c>
      <c r="B47" s="3">
        <v>52400000</v>
      </c>
      <c r="C47" s="3">
        <v>0</v>
      </c>
      <c r="D47" s="3">
        <v>7900000</v>
      </c>
      <c r="E47" s="3">
        <f t="shared" si="7"/>
        <v>44500000</v>
      </c>
      <c r="F47" s="3">
        <v>14979</v>
      </c>
      <c r="G47" s="3">
        <f t="shared" si="5"/>
        <v>2970.825822818613</v>
      </c>
      <c r="H47" s="17">
        <v>1.1769317851398766</v>
      </c>
      <c r="I47" s="17">
        <v>1.1167661275697351</v>
      </c>
      <c r="J47" s="33">
        <f t="shared" si="6"/>
        <v>0.6805076042930378</v>
      </c>
      <c r="K47" s="7">
        <f t="shared" si="8"/>
        <v>2524.2124142866396</v>
      </c>
      <c r="L47" s="7">
        <f t="shared" si="9"/>
        <v>2660.204092403495</v>
      </c>
      <c r="M47" s="6">
        <f t="shared" si="10"/>
        <v>4365.602682581231</v>
      </c>
      <c r="N47" s="7">
        <f t="shared" si="11"/>
        <v>3321.472665935946</v>
      </c>
    </row>
    <row r="48" spans="1:14" ht="11.25">
      <c r="A48" s="2" t="s">
        <v>48</v>
      </c>
      <c r="B48" s="3">
        <v>925800000</v>
      </c>
      <c r="C48" s="3">
        <v>11500000</v>
      </c>
      <c r="D48" s="3">
        <v>138300000</v>
      </c>
      <c r="E48" s="3">
        <f t="shared" si="7"/>
        <v>799000000</v>
      </c>
      <c r="F48" s="3">
        <v>216673</v>
      </c>
      <c r="G48" s="3">
        <f t="shared" si="5"/>
        <v>3687.5845167602793</v>
      </c>
      <c r="H48" s="17">
        <v>1.0543962373473637</v>
      </c>
      <c r="I48" s="17">
        <v>0.9691850337226449</v>
      </c>
      <c r="J48" s="33">
        <f t="shared" si="6"/>
        <v>0.6805076042930378</v>
      </c>
      <c r="K48" s="7">
        <f t="shared" si="8"/>
        <v>3497.3422572499467</v>
      </c>
      <c r="L48" s="7">
        <f t="shared" si="9"/>
        <v>3804.830232052024</v>
      </c>
      <c r="M48" s="6">
        <f t="shared" si="10"/>
        <v>5418.873343217403</v>
      </c>
      <c r="N48" s="7">
        <f t="shared" si="11"/>
        <v>5302.717046071771</v>
      </c>
    </row>
    <row r="49" spans="1:14" ht="11.25">
      <c r="A49" s="2" t="s">
        <v>49</v>
      </c>
      <c r="B49" s="3">
        <v>923800000</v>
      </c>
      <c r="C49" s="3">
        <v>0</v>
      </c>
      <c r="D49" s="3">
        <v>97100000</v>
      </c>
      <c r="E49" s="3">
        <f t="shared" si="7"/>
        <v>826700000</v>
      </c>
      <c r="F49" s="3">
        <v>187135</v>
      </c>
      <c r="G49" s="3">
        <f t="shared" si="5"/>
        <v>4417.6663905736505</v>
      </c>
      <c r="H49" s="17">
        <v>0.9428291207017409</v>
      </c>
      <c r="I49" s="17">
        <v>0.9869247417630035</v>
      </c>
      <c r="J49" s="33">
        <f t="shared" si="6"/>
        <v>0.6805076042930378</v>
      </c>
      <c r="K49" s="7">
        <f t="shared" si="8"/>
        <v>4685.54300410833</v>
      </c>
      <c r="L49" s="7">
        <f t="shared" si="9"/>
        <v>4476.193780168187</v>
      </c>
      <c r="M49" s="6">
        <f t="shared" si="10"/>
        <v>6491.722300683256</v>
      </c>
      <c r="N49" s="7">
        <f t="shared" si="11"/>
        <v>6976.585306631609</v>
      </c>
    </row>
    <row r="50" spans="1:14" ht="11.25">
      <c r="A50" s="2" t="s">
        <v>50</v>
      </c>
      <c r="B50" s="3">
        <v>277800000</v>
      </c>
      <c r="C50" s="3">
        <v>0</v>
      </c>
      <c r="D50" s="3">
        <v>89800000</v>
      </c>
      <c r="E50" s="3">
        <f t="shared" si="7"/>
        <v>188000000</v>
      </c>
      <c r="F50" s="3">
        <v>61519</v>
      </c>
      <c r="G50" s="3">
        <f t="shared" si="5"/>
        <v>3055.9664493896194</v>
      </c>
      <c r="H50" s="17">
        <v>1.0235167632502276</v>
      </c>
      <c r="I50" s="17">
        <v>0.903889631085432</v>
      </c>
      <c r="J50" s="33">
        <f t="shared" si="6"/>
        <v>0.6805076042930378</v>
      </c>
      <c r="K50" s="7">
        <f t="shared" si="8"/>
        <v>2985.7512442544157</v>
      </c>
      <c r="L50" s="7">
        <f t="shared" si="9"/>
        <v>3380.9066331692234</v>
      </c>
      <c r="M50" s="6">
        <f t="shared" si="10"/>
        <v>4490.716092091852</v>
      </c>
      <c r="N50" s="7">
        <f t="shared" si="11"/>
        <v>4854.061058507182</v>
      </c>
    </row>
    <row r="51" spans="1:14" ht="11.25">
      <c r="A51" s="2" t="s">
        <v>51</v>
      </c>
      <c r="B51" s="3">
        <v>970900000</v>
      </c>
      <c r="C51" s="3">
        <v>181400000</v>
      </c>
      <c r="D51" s="3">
        <v>120200000</v>
      </c>
      <c r="E51" s="3">
        <f t="shared" si="7"/>
        <v>1032100000</v>
      </c>
      <c r="F51" s="3">
        <v>181486</v>
      </c>
      <c r="G51" s="3">
        <f t="shared" si="5"/>
        <v>5686.940039452079</v>
      </c>
      <c r="H51" s="17">
        <v>1.0032197005058066</v>
      </c>
      <c r="I51" s="17">
        <v>1.0273240775658383</v>
      </c>
      <c r="J51" s="33">
        <f t="shared" si="6"/>
        <v>0.6805076042930378</v>
      </c>
      <c r="K51" s="7">
        <f t="shared" si="8"/>
        <v>5668.688560028097</v>
      </c>
      <c r="L51" s="7">
        <f t="shared" si="9"/>
        <v>5535.682618212186</v>
      </c>
      <c r="M51" s="6">
        <f t="shared" si="10"/>
        <v>8356.908877396158</v>
      </c>
      <c r="N51" s="7">
        <f t="shared" si="11"/>
        <v>8108.530374385579</v>
      </c>
    </row>
    <row r="52" spans="1:14" ht="11.25">
      <c r="A52" s="2" t="s">
        <v>52</v>
      </c>
      <c r="B52" s="3">
        <v>139400000</v>
      </c>
      <c r="C52" s="3">
        <v>13100000</v>
      </c>
      <c r="D52" s="3">
        <v>10700000</v>
      </c>
      <c r="E52" s="3">
        <f t="shared" si="7"/>
        <v>141800000</v>
      </c>
      <c r="F52" s="3">
        <v>21521</v>
      </c>
      <c r="G52" s="3">
        <f t="shared" si="5"/>
        <v>6588.913154593188</v>
      </c>
      <c r="H52" s="17">
        <v>1.0580866250315353</v>
      </c>
      <c r="I52" s="17">
        <v>0.9521102861792498</v>
      </c>
      <c r="J52" s="33">
        <f t="shared" si="6"/>
        <v>0.6805076042930378</v>
      </c>
      <c r="K52" s="7">
        <f t="shared" si="8"/>
        <v>6227.196336024766</v>
      </c>
      <c r="L52" s="7">
        <f t="shared" si="9"/>
        <v>6920.325565469966</v>
      </c>
      <c r="M52" s="6">
        <f t="shared" si="10"/>
        <v>9682.350517505596</v>
      </c>
      <c r="N52" s="7">
        <f t="shared" si="11"/>
        <v>9611.082806858936</v>
      </c>
    </row>
    <row r="53" spans="1:14" s="12" customFormat="1" ht="11.25">
      <c r="A53" s="10" t="s">
        <v>53</v>
      </c>
      <c r="B53" s="13">
        <v>42094407219</v>
      </c>
      <c r="C53" s="13">
        <v>3982878482</v>
      </c>
      <c r="D53" s="13">
        <v>7763144300</v>
      </c>
      <c r="E53" s="13">
        <f>SUM(E3:E52)</f>
        <v>38314141401</v>
      </c>
      <c r="F53" s="11">
        <v>8240986</v>
      </c>
      <c r="G53" s="13">
        <f t="shared" si="5"/>
        <v>4649.218115526467</v>
      </c>
      <c r="H53" s="18">
        <v>1</v>
      </c>
      <c r="I53" s="18">
        <v>1</v>
      </c>
      <c r="J53" s="34">
        <v>0.6805076042930378</v>
      </c>
      <c r="K53" s="14">
        <f t="shared" si="8"/>
        <v>4649.218115526467</v>
      </c>
      <c r="L53" s="14">
        <f t="shared" si="9"/>
        <v>4649.218115526467</v>
      </c>
      <c r="M53" s="14">
        <f t="shared" si="10"/>
        <v>6831.985544608899</v>
      </c>
      <c r="N53" s="14">
        <f t="shared" si="11"/>
        <v>6831.985544608899</v>
      </c>
    </row>
    <row r="54" ht="6.75" customHeight="1"/>
    <row r="55" ht="11.25">
      <c r="A55" s="1" t="s">
        <v>79</v>
      </c>
    </row>
  </sheetData>
  <printOptions horizontalCentered="1" verticalCentered="1"/>
  <pageMargins left="0.5" right="0.5" top="0.5" bottom="0.27" header="0.5" footer="0.45"/>
  <pageSetup fitToHeight="1" fitToWidth="1" horizontalDpi="600" verticalDpi="600" orientation="landscape" scale="82" r:id="rId3"/>
  <headerFooter alignWithMargins="0">
    <oddFooter>&amp;LSHEEO SHEF data for higheredinfo.org&amp;C&amp;D&amp;RFiscal Year = 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N55"/>
  <sheetViews>
    <sheetView workbookViewId="0" topLeftCell="A1">
      <pane xSplit="1" ySplit="2" topLeftCell="B3" activePane="bottomRight" state="frozen"/>
      <selection pane="topLeft" activeCell="J1" sqref="J1:J16384"/>
      <selection pane="topRight" activeCell="J1" sqref="J1:J16384"/>
      <selection pane="bottomLeft" activeCell="J1" sqref="J1:J16384"/>
      <selection pane="bottomRight" activeCell="A1" sqref="A1"/>
    </sheetView>
  </sheetViews>
  <sheetFormatPr defaultColWidth="9.140625" defaultRowHeight="12.75"/>
  <cols>
    <col min="1" max="1" width="15.57421875" style="1" bestFit="1" customWidth="1"/>
    <col min="2" max="2" width="16.57421875" style="4" customWidth="1"/>
    <col min="3" max="3" width="15.8515625" style="4" customWidth="1"/>
    <col min="4" max="4" width="12.8515625" style="4" bestFit="1" customWidth="1"/>
    <col min="5" max="5" width="15.00390625" style="4" bestFit="1" customWidth="1"/>
    <col min="6" max="6" width="9.00390625" style="4" bestFit="1" customWidth="1"/>
    <col min="7" max="7" width="14.7109375" style="4" bestFit="1" customWidth="1"/>
    <col min="8" max="8" width="4.8515625" style="19" bestFit="1" customWidth="1"/>
    <col min="9" max="9" width="5.57421875" style="19" bestFit="1" customWidth="1"/>
    <col min="10" max="10" width="6.8515625" style="35" customWidth="1"/>
    <col min="11" max="16384" width="9.140625" style="1" customWidth="1"/>
  </cols>
  <sheetData>
    <row r="1" spans="1:10" s="24" customFormat="1" ht="12.75">
      <c r="A1" s="21" t="s">
        <v>69</v>
      </c>
      <c r="B1" s="21"/>
      <c r="C1" s="21"/>
      <c r="D1" s="22"/>
      <c r="E1" s="22"/>
      <c r="F1" s="22"/>
      <c r="G1" s="22"/>
      <c r="H1" s="23"/>
      <c r="I1" s="23"/>
      <c r="J1" s="31"/>
    </row>
    <row r="2" spans="1:14" s="5" customFormat="1" ht="45">
      <c r="A2" s="15" t="s">
        <v>60</v>
      </c>
      <c r="B2" s="9" t="s">
        <v>55</v>
      </c>
      <c r="C2" s="9" t="s">
        <v>56</v>
      </c>
      <c r="D2" s="9" t="s">
        <v>57</v>
      </c>
      <c r="E2" s="9" t="s">
        <v>62</v>
      </c>
      <c r="F2" s="27" t="s">
        <v>54</v>
      </c>
      <c r="G2" s="27" t="s">
        <v>63</v>
      </c>
      <c r="H2" s="28" t="s">
        <v>1</v>
      </c>
      <c r="I2" s="28" t="s">
        <v>2</v>
      </c>
      <c r="J2" s="32" t="s">
        <v>0</v>
      </c>
      <c r="K2" s="29" t="s">
        <v>58</v>
      </c>
      <c r="L2" s="29" t="s">
        <v>59</v>
      </c>
      <c r="M2" s="30" t="s">
        <v>82</v>
      </c>
      <c r="N2" s="29" t="s">
        <v>61</v>
      </c>
    </row>
    <row r="3" spans="1:14" ht="11.25">
      <c r="A3" s="2" t="s">
        <v>3</v>
      </c>
      <c r="B3" s="3">
        <v>939600000</v>
      </c>
      <c r="C3" s="3">
        <v>2500000</v>
      </c>
      <c r="D3" s="3">
        <v>260900000</v>
      </c>
      <c r="E3" s="3">
        <f aca="true" t="shared" si="0" ref="E3:E34">B3+C3-D3</f>
        <v>681200000</v>
      </c>
      <c r="F3" s="3">
        <v>177408</v>
      </c>
      <c r="G3" s="3">
        <f>E3/F3</f>
        <v>3839.7366522366524</v>
      </c>
      <c r="H3" s="17">
        <v>1.04063347747693</v>
      </c>
      <c r="I3" s="17">
        <v>0.9103971482293783</v>
      </c>
      <c r="J3" s="33">
        <f>J$53</f>
        <v>0.6984902330432152</v>
      </c>
      <c r="K3" s="7">
        <f aca="true" t="shared" si="1" ref="K3:K34">G3/H3</f>
        <v>3689.806964067977</v>
      </c>
      <c r="L3" s="7">
        <f aca="true" t="shared" si="2" ref="L3:L34">G3/I3</f>
        <v>4217.650131818312</v>
      </c>
      <c r="M3" s="6">
        <f aca="true" t="shared" si="3" ref="M3:M34">G3/J3</f>
        <v>5497.194478307172</v>
      </c>
      <c r="N3" s="7">
        <f aca="true" t="shared" si="4" ref="N3:N34">((G3/J3)/H3)/I3</f>
        <v>5802.463534014232</v>
      </c>
    </row>
    <row r="4" spans="1:14" ht="11.25">
      <c r="A4" s="2" t="s">
        <v>4</v>
      </c>
      <c r="B4" s="3">
        <v>171600000</v>
      </c>
      <c r="C4" s="3">
        <v>700000</v>
      </c>
      <c r="D4" s="3">
        <v>13462400</v>
      </c>
      <c r="E4" s="3">
        <f t="shared" si="0"/>
        <v>158837600</v>
      </c>
      <c r="F4" s="3">
        <v>17434</v>
      </c>
      <c r="G4" s="3">
        <f aca="true" t="shared" si="5" ref="G4:G53">E4/F4</f>
        <v>9110.794998279225</v>
      </c>
      <c r="H4" s="17">
        <v>0.9767200866404937</v>
      </c>
      <c r="I4" s="17">
        <v>1.2418411408279624</v>
      </c>
      <c r="J4" s="33">
        <f aca="true" t="shared" si="6" ref="J4:J52">J$53</f>
        <v>0.6984902330432152</v>
      </c>
      <c r="K4" s="7">
        <f t="shared" si="1"/>
        <v>9327.948839074794</v>
      </c>
      <c r="L4" s="7">
        <f t="shared" si="2"/>
        <v>7336.522119250181</v>
      </c>
      <c r="M4" s="6">
        <f t="shared" si="3"/>
        <v>13043.553892779408</v>
      </c>
      <c r="N4" s="7">
        <f t="shared" si="4"/>
        <v>10753.745996640027</v>
      </c>
    </row>
    <row r="5" spans="1:14" ht="11.25">
      <c r="A5" s="2" t="s">
        <v>5</v>
      </c>
      <c r="B5" s="3">
        <v>657900000</v>
      </c>
      <c r="C5" s="3">
        <v>225400000</v>
      </c>
      <c r="D5" s="3">
        <v>110300000</v>
      </c>
      <c r="E5" s="3">
        <f t="shared" si="0"/>
        <v>773000000</v>
      </c>
      <c r="F5" s="3">
        <v>164271</v>
      </c>
      <c r="G5" s="3">
        <f t="shared" si="5"/>
        <v>4705.6388528711705</v>
      </c>
      <c r="H5" s="17">
        <v>1.0470771851528018</v>
      </c>
      <c r="I5" s="17">
        <v>0.9406911655458378</v>
      </c>
      <c r="J5" s="33">
        <f t="shared" si="6"/>
        <v>0.6984902330432152</v>
      </c>
      <c r="K5" s="7">
        <f t="shared" si="1"/>
        <v>4494.070656486006</v>
      </c>
      <c r="L5" s="7">
        <f t="shared" si="2"/>
        <v>5002.320660831034</v>
      </c>
      <c r="M5" s="6">
        <f t="shared" si="3"/>
        <v>6736.871369509951</v>
      </c>
      <c r="N5" s="7">
        <f t="shared" si="4"/>
        <v>6839.628180601073</v>
      </c>
    </row>
    <row r="6" spans="1:14" ht="11.25">
      <c r="A6" s="2" t="s">
        <v>6</v>
      </c>
      <c r="B6" s="3">
        <v>458500000</v>
      </c>
      <c r="C6" s="3">
        <v>0</v>
      </c>
      <c r="D6" s="3">
        <v>123700000</v>
      </c>
      <c r="E6" s="3">
        <f t="shared" si="0"/>
        <v>334800000</v>
      </c>
      <c r="F6" s="3">
        <v>76158</v>
      </c>
      <c r="G6" s="3">
        <f t="shared" si="5"/>
        <v>4396.123847790121</v>
      </c>
      <c r="H6" s="17">
        <v>0.9763435902191807</v>
      </c>
      <c r="I6" s="17">
        <v>0.9010293158969608</v>
      </c>
      <c r="J6" s="33">
        <f t="shared" si="6"/>
        <v>0.6984902330432152</v>
      </c>
      <c r="K6" s="7">
        <f t="shared" si="1"/>
        <v>4502.640148232272</v>
      </c>
      <c r="L6" s="7">
        <f t="shared" si="2"/>
        <v>4879.0020149498105</v>
      </c>
      <c r="M6" s="6">
        <f t="shared" si="3"/>
        <v>6293.751350876992</v>
      </c>
      <c r="N6" s="7">
        <f t="shared" si="4"/>
        <v>7154.313720392194</v>
      </c>
    </row>
    <row r="7" spans="1:14" ht="11.25">
      <c r="A7" s="2" t="s">
        <v>7</v>
      </c>
      <c r="B7" s="3">
        <v>5344600000</v>
      </c>
      <c r="C7" s="3">
        <v>1353500000</v>
      </c>
      <c r="D7" s="3">
        <v>734000000</v>
      </c>
      <c r="E7" s="3">
        <f t="shared" si="0"/>
        <v>5964100000</v>
      </c>
      <c r="F7" s="3">
        <v>1266471</v>
      </c>
      <c r="G7" s="3">
        <f t="shared" si="5"/>
        <v>4709.227451714251</v>
      </c>
      <c r="H7" s="17">
        <v>0.9024859866376373</v>
      </c>
      <c r="I7" s="17">
        <v>1.082787912967939</v>
      </c>
      <c r="J7" s="33">
        <f t="shared" si="6"/>
        <v>0.6984902330432152</v>
      </c>
      <c r="K7" s="7">
        <f t="shared" si="1"/>
        <v>5218.061578173936</v>
      </c>
      <c r="L7" s="7">
        <f t="shared" si="2"/>
        <v>4349.168840282105</v>
      </c>
      <c r="M7" s="6">
        <f t="shared" si="3"/>
        <v>6742.009020221896</v>
      </c>
      <c r="N7" s="7">
        <f t="shared" si="4"/>
        <v>6899.306883927868</v>
      </c>
    </row>
    <row r="8" spans="1:14" ht="11.25">
      <c r="A8" s="2" t="s">
        <v>8</v>
      </c>
      <c r="B8" s="3">
        <v>549200000</v>
      </c>
      <c r="C8" s="3">
        <v>21800000</v>
      </c>
      <c r="D8" s="3">
        <v>88700000</v>
      </c>
      <c r="E8" s="3">
        <f t="shared" si="0"/>
        <v>482300000</v>
      </c>
      <c r="F8" s="3">
        <v>135335</v>
      </c>
      <c r="G8" s="3">
        <f t="shared" si="5"/>
        <v>3563.7492149111463</v>
      </c>
      <c r="H8" s="17">
        <v>1.045192975344241</v>
      </c>
      <c r="I8" s="17">
        <v>0.9785037984841021</v>
      </c>
      <c r="J8" s="33">
        <f t="shared" si="6"/>
        <v>0.6984902330432152</v>
      </c>
      <c r="K8" s="7">
        <f t="shared" si="1"/>
        <v>3409.6566844389695</v>
      </c>
      <c r="L8" s="7">
        <f t="shared" si="2"/>
        <v>3642.039223999034</v>
      </c>
      <c r="M8" s="6">
        <f t="shared" si="3"/>
        <v>5102.074512029231</v>
      </c>
      <c r="N8" s="7">
        <f t="shared" si="4"/>
        <v>4988.704718044776</v>
      </c>
    </row>
    <row r="9" spans="1:14" ht="11.25">
      <c r="A9" s="2" t="s">
        <v>9</v>
      </c>
      <c r="B9" s="3">
        <v>514400000</v>
      </c>
      <c r="C9" s="3">
        <v>0</v>
      </c>
      <c r="D9" s="3">
        <v>89100000</v>
      </c>
      <c r="E9" s="3">
        <f t="shared" si="0"/>
        <v>425300000</v>
      </c>
      <c r="F9" s="3">
        <v>57568</v>
      </c>
      <c r="G9" s="3">
        <f t="shared" si="5"/>
        <v>7387.784880489161</v>
      </c>
      <c r="H9" s="17">
        <v>1.001823113118519</v>
      </c>
      <c r="I9" s="17">
        <v>1.2418411408279624</v>
      </c>
      <c r="J9" s="33">
        <f t="shared" si="6"/>
        <v>0.6984902330432152</v>
      </c>
      <c r="K9" s="7">
        <f t="shared" si="1"/>
        <v>7374.34062335829</v>
      </c>
      <c r="L9" s="7">
        <f t="shared" si="2"/>
        <v>5949.057925044716</v>
      </c>
      <c r="M9" s="6">
        <f t="shared" si="3"/>
        <v>10576.790527623716</v>
      </c>
      <c r="N9" s="7">
        <f t="shared" si="4"/>
        <v>8501.524539253884</v>
      </c>
    </row>
    <row r="10" spans="1:14" ht="11.25">
      <c r="A10" s="2" t="s">
        <v>10</v>
      </c>
      <c r="B10" s="3">
        <v>136500000</v>
      </c>
      <c r="C10" s="3">
        <v>0</v>
      </c>
      <c r="D10" s="3">
        <v>2500000</v>
      </c>
      <c r="E10" s="3">
        <f t="shared" si="0"/>
        <v>134000000</v>
      </c>
      <c r="F10" s="3">
        <v>26829</v>
      </c>
      <c r="G10" s="3">
        <f t="shared" si="5"/>
        <v>4994.595400499459</v>
      </c>
      <c r="H10" s="17">
        <v>1.1923197576774123</v>
      </c>
      <c r="I10" s="17">
        <v>1.0138566751102698</v>
      </c>
      <c r="J10" s="33">
        <f t="shared" si="6"/>
        <v>0.6984902330432152</v>
      </c>
      <c r="K10" s="7">
        <f t="shared" si="1"/>
        <v>4188.973107540142</v>
      </c>
      <c r="L10" s="7">
        <f t="shared" si="2"/>
        <v>4926.33280730359</v>
      </c>
      <c r="M10" s="6">
        <f t="shared" si="3"/>
        <v>7150.558682458264</v>
      </c>
      <c r="N10" s="7">
        <f t="shared" si="4"/>
        <v>5915.216840429548</v>
      </c>
    </row>
    <row r="11" spans="1:14" ht="11.25">
      <c r="A11" s="2" t="s">
        <v>11</v>
      </c>
      <c r="B11" s="3">
        <v>1930000000</v>
      </c>
      <c r="C11" s="3">
        <v>0</v>
      </c>
      <c r="D11" s="3">
        <v>276900000</v>
      </c>
      <c r="E11" s="3">
        <f t="shared" si="0"/>
        <v>1653100000</v>
      </c>
      <c r="F11" s="3">
        <v>406122</v>
      </c>
      <c r="G11" s="3">
        <f t="shared" si="5"/>
        <v>4070.451736177799</v>
      </c>
      <c r="H11" s="17">
        <v>0.9981083013598003</v>
      </c>
      <c r="I11" s="17">
        <v>0.9339500900635698</v>
      </c>
      <c r="J11" s="33">
        <f t="shared" si="6"/>
        <v>0.6984902330432152</v>
      </c>
      <c r="K11" s="7">
        <f t="shared" si="1"/>
        <v>4078.1663980074177</v>
      </c>
      <c r="L11" s="7">
        <f t="shared" si="2"/>
        <v>4358.318265059262</v>
      </c>
      <c r="M11" s="6">
        <f t="shared" si="3"/>
        <v>5827.499861298651</v>
      </c>
      <c r="N11" s="7">
        <f t="shared" si="4"/>
        <v>6251.4525030296</v>
      </c>
    </row>
    <row r="12" spans="1:14" ht="11.25">
      <c r="A12" s="2" t="s">
        <v>12</v>
      </c>
      <c r="B12" s="3">
        <v>1439200000</v>
      </c>
      <c r="C12" s="3">
        <v>7600000</v>
      </c>
      <c r="D12" s="3">
        <v>260200000</v>
      </c>
      <c r="E12" s="3">
        <f t="shared" si="0"/>
        <v>1186600000</v>
      </c>
      <c r="F12" s="3">
        <v>212767</v>
      </c>
      <c r="G12" s="3">
        <f t="shared" si="5"/>
        <v>5576.992672735903</v>
      </c>
      <c r="H12" s="17">
        <v>1.0135174646836964</v>
      </c>
      <c r="I12" s="17">
        <v>0.9412254475539599</v>
      </c>
      <c r="J12" s="33">
        <f t="shared" si="6"/>
        <v>0.6984902330432152</v>
      </c>
      <c r="K12" s="7">
        <f t="shared" si="1"/>
        <v>5502.611318569038</v>
      </c>
      <c r="L12" s="7">
        <f t="shared" si="2"/>
        <v>5925.246376656404</v>
      </c>
      <c r="M12" s="6">
        <f t="shared" si="3"/>
        <v>7984.3531217863965</v>
      </c>
      <c r="N12" s="7">
        <f t="shared" si="4"/>
        <v>8369.795343800368</v>
      </c>
    </row>
    <row r="13" spans="1:14" ht="11.25">
      <c r="A13" s="2" t="s">
        <v>13</v>
      </c>
      <c r="B13" s="3">
        <v>313800000</v>
      </c>
      <c r="C13" s="3">
        <v>0</v>
      </c>
      <c r="D13" s="3">
        <v>71100000</v>
      </c>
      <c r="E13" s="3">
        <f t="shared" si="0"/>
        <v>242700000</v>
      </c>
      <c r="F13" s="3">
        <v>32708</v>
      </c>
      <c r="G13" s="3">
        <f t="shared" si="5"/>
        <v>7420.203008438302</v>
      </c>
      <c r="H13" s="17">
        <v>1.0644564457085808</v>
      </c>
      <c r="I13" s="17">
        <v>1.2418411408279624</v>
      </c>
      <c r="J13" s="33">
        <f t="shared" si="6"/>
        <v>0.6984902330432152</v>
      </c>
      <c r="K13" s="7">
        <f t="shared" si="1"/>
        <v>6970.884565877063</v>
      </c>
      <c r="L13" s="7">
        <f t="shared" si="2"/>
        <v>5975.162816309252</v>
      </c>
      <c r="M13" s="6">
        <f t="shared" si="3"/>
        <v>10623.202240222618</v>
      </c>
      <c r="N13" s="7">
        <f t="shared" si="4"/>
        <v>8036.399350661056</v>
      </c>
    </row>
    <row r="14" spans="1:14" ht="11.25">
      <c r="A14" s="2" t="s">
        <v>14</v>
      </c>
      <c r="B14" s="3">
        <v>240700000</v>
      </c>
      <c r="C14" s="3">
        <v>11500000</v>
      </c>
      <c r="D14" s="3">
        <v>28681300</v>
      </c>
      <c r="E14" s="3">
        <f t="shared" si="0"/>
        <v>223518700</v>
      </c>
      <c r="F14" s="3">
        <v>38979</v>
      </c>
      <c r="G14" s="3">
        <f t="shared" si="5"/>
        <v>5734.336437568947</v>
      </c>
      <c r="H14" s="17">
        <v>1.0594921203551224</v>
      </c>
      <c r="I14" s="17">
        <v>0.9311824302504894</v>
      </c>
      <c r="J14" s="33">
        <f t="shared" si="6"/>
        <v>0.6984902330432152</v>
      </c>
      <c r="K14" s="7">
        <f t="shared" si="1"/>
        <v>5412.344582276744</v>
      </c>
      <c r="L14" s="7">
        <f t="shared" si="2"/>
        <v>6158.123533351464</v>
      </c>
      <c r="M14" s="6">
        <f t="shared" si="3"/>
        <v>8209.615777425146</v>
      </c>
      <c r="N14" s="7">
        <f t="shared" si="4"/>
        <v>8321.283680952585</v>
      </c>
    </row>
    <row r="15" spans="1:14" ht="11.25">
      <c r="A15" s="2" t="s">
        <v>15</v>
      </c>
      <c r="B15" s="3">
        <v>1825100000</v>
      </c>
      <c r="C15" s="3">
        <v>420500000</v>
      </c>
      <c r="D15" s="3">
        <v>391300000</v>
      </c>
      <c r="E15" s="3">
        <f t="shared" si="0"/>
        <v>1854300000</v>
      </c>
      <c r="F15" s="3">
        <v>355906</v>
      </c>
      <c r="G15" s="3">
        <f t="shared" si="5"/>
        <v>5210.083561389805</v>
      </c>
      <c r="H15" s="17">
        <v>0.9715805158640087</v>
      </c>
      <c r="I15" s="17">
        <v>1.0541375640295925</v>
      </c>
      <c r="J15" s="33">
        <f t="shared" si="6"/>
        <v>0.6984902330432152</v>
      </c>
      <c r="K15" s="7">
        <f t="shared" si="1"/>
        <v>5362.48254912417</v>
      </c>
      <c r="L15" s="7">
        <f t="shared" si="2"/>
        <v>4942.50820687341</v>
      </c>
      <c r="M15" s="6">
        <f t="shared" si="3"/>
        <v>7459.064300284153</v>
      </c>
      <c r="N15" s="7">
        <f t="shared" si="4"/>
        <v>7282.965698258067</v>
      </c>
    </row>
    <row r="16" spans="1:14" ht="11.25">
      <c r="A16" s="2" t="s">
        <v>16</v>
      </c>
      <c r="B16" s="3">
        <v>939500000</v>
      </c>
      <c r="C16" s="3">
        <v>0</v>
      </c>
      <c r="D16" s="3">
        <v>136000000</v>
      </c>
      <c r="E16" s="3">
        <f t="shared" si="0"/>
        <v>803500000</v>
      </c>
      <c r="F16" s="3">
        <v>172362</v>
      </c>
      <c r="G16" s="3">
        <f t="shared" si="5"/>
        <v>4661.700374792587</v>
      </c>
      <c r="H16" s="17">
        <v>1.1257698104971974</v>
      </c>
      <c r="I16" s="17">
        <v>1.0094494171830866</v>
      </c>
      <c r="J16" s="33">
        <f t="shared" si="6"/>
        <v>0.6984902330432152</v>
      </c>
      <c r="K16" s="7">
        <f t="shared" si="1"/>
        <v>4140.900147903009</v>
      </c>
      <c r="L16" s="7">
        <f t="shared" si="2"/>
        <v>4618.0623768165315</v>
      </c>
      <c r="M16" s="6">
        <f t="shared" si="3"/>
        <v>6673.966441137296</v>
      </c>
      <c r="N16" s="7">
        <f t="shared" si="4"/>
        <v>5872.862850142987</v>
      </c>
    </row>
    <row r="17" spans="1:14" ht="11.25">
      <c r="A17" s="2" t="s">
        <v>17</v>
      </c>
      <c r="B17" s="3">
        <v>643700000</v>
      </c>
      <c r="C17" s="3">
        <v>26600000</v>
      </c>
      <c r="D17" s="3">
        <v>107400000</v>
      </c>
      <c r="E17" s="3">
        <f t="shared" si="0"/>
        <v>562900000</v>
      </c>
      <c r="F17" s="3">
        <v>100434</v>
      </c>
      <c r="G17" s="3">
        <f t="shared" si="5"/>
        <v>5604.675707429755</v>
      </c>
      <c r="H17" s="17">
        <v>1.0777788684202751</v>
      </c>
      <c r="I17" s="17">
        <v>1.0065533046263997</v>
      </c>
      <c r="J17" s="33">
        <f t="shared" si="6"/>
        <v>0.6984902330432152</v>
      </c>
      <c r="K17" s="7">
        <f t="shared" si="1"/>
        <v>5200.20931162313</v>
      </c>
      <c r="L17" s="7">
        <f t="shared" si="2"/>
        <v>5568.185690384306</v>
      </c>
      <c r="M17" s="6">
        <f t="shared" si="3"/>
        <v>8023.985794348246</v>
      </c>
      <c r="N17" s="7">
        <f t="shared" si="4"/>
        <v>7396.456506669586</v>
      </c>
    </row>
    <row r="18" spans="1:14" ht="11.25">
      <c r="A18" s="2" t="s">
        <v>18</v>
      </c>
      <c r="B18" s="3">
        <v>518900000</v>
      </c>
      <c r="C18" s="3">
        <v>123500000</v>
      </c>
      <c r="D18" s="3">
        <v>145500000</v>
      </c>
      <c r="E18" s="3">
        <f t="shared" si="0"/>
        <v>496900000</v>
      </c>
      <c r="F18" s="3">
        <v>105827</v>
      </c>
      <c r="G18" s="3">
        <f t="shared" si="5"/>
        <v>4695.399094748977</v>
      </c>
      <c r="H18" s="17">
        <v>1.0420897597349266</v>
      </c>
      <c r="I18" s="17">
        <v>1.0133506455229222</v>
      </c>
      <c r="J18" s="33">
        <f t="shared" si="6"/>
        <v>0.6984902330432152</v>
      </c>
      <c r="K18" s="7">
        <f t="shared" si="1"/>
        <v>4505.753032198812</v>
      </c>
      <c r="L18" s="7">
        <f t="shared" si="2"/>
        <v>4633.538366500963</v>
      </c>
      <c r="M18" s="6">
        <f t="shared" si="3"/>
        <v>6722.211525123037</v>
      </c>
      <c r="N18" s="7">
        <f t="shared" si="4"/>
        <v>6365.71656100262</v>
      </c>
    </row>
    <row r="19" spans="1:14" ht="11.25">
      <c r="A19" s="2" t="s">
        <v>19</v>
      </c>
      <c r="B19" s="3">
        <v>649800000</v>
      </c>
      <c r="C19" s="3">
        <v>0</v>
      </c>
      <c r="D19" s="3">
        <v>209100000</v>
      </c>
      <c r="E19" s="3">
        <f t="shared" si="0"/>
        <v>440700000</v>
      </c>
      <c r="F19" s="3">
        <v>115839</v>
      </c>
      <c r="G19" s="3">
        <f t="shared" si="5"/>
        <v>3804.4182011239736</v>
      </c>
      <c r="H19" s="17">
        <v>1.0200479503173872</v>
      </c>
      <c r="I19" s="17">
        <v>0.9101026526568979</v>
      </c>
      <c r="J19" s="33">
        <f t="shared" si="6"/>
        <v>0.6984902330432152</v>
      </c>
      <c r="K19" s="7">
        <f t="shared" si="1"/>
        <v>3729.646434699694</v>
      </c>
      <c r="L19" s="7">
        <f t="shared" si="2"/>
        <v>4180.2077930633295</v>
      </c>
      <c r="M19" s="6">
        <f t="shared" si="3"/>
        <v>5446.630491236369</v>
      </c>
      <c r="N19" s="7">
        <f t="shared" si="4"/>
        <v>5867.011578251755</v>
      </c>
    </row>
    <row r="20" spans="1:14" ht="11.25">
      <c r="A20" s="2" t="s">
        <v>20</v>
      </c>
      <c r="B20" s="3">
        <v>593900000</v>
      </c>
      <c r="C20" s="3">
        <v>0</v>
      </c>
      <c r="D20" s="3">
        <v>160500000</v>
      </c>
      <c r="E20" s="3">
        <f t="shared" si="0"/>
        <v>433400000</v>
      </c>
      <c r="F20" s="3">
        <v>136188</v>
      </c>
      <c r="G20" s="3">
        <f t="shared" si="5"/>
        <v>3182.365553499574</v>
      </c>
      <c r="H20" s="17">
        <v>1.0096842445047793</v>
      </c>
      <c r="I20" s="17">
        <v>0.901696001199052</v>
      </c>
      <c r="J20" s="33">
        <f t="shared" si="6"/>
        <v>0.6984902330432152</v>
      </c>
      <c r="K20" s="7">
        <f t="shared" si="1"/>
        <v>3151.842341622783</v>
      </c>
      <c r="L20" s="7">
        <f t="shared" si="2"/>
        <v>3529.3109310319073</v>
      </c>
      <c r="M20" s="6">
        <f t="shared" si="3"/>
        <v>4556.063067101874</v>
      </c>
      <c r="N20" s="7">
        <f t="shared" si="4"/>
        <v>5004.307685314007</v>
      </c>
    </row>
    <row r="21" spans="1:14" ht="11.25">
      <c r="A21" s="2" t="s">
        <v>21</v>
      </c>
      <c r="B21" s="3">
        <v>171900000</v>
      </c>
      <c r="C21" s="3">
        <v>0</v>
      </c>
      <c r="D21" s="3">
        <v>10200000</v>
      </c>
      <c r="E21" s="3">
        <f t="shared" si="0"/>
        <v>161700000</v>
      </c>
      <c r="F21" s="3">
        <v>26834</v>
      </c>
      <c r="G21" s="3">
        <f t="shared" si="5"/>
        <v>6025.937243795185</v>
      </c>
      <c r="H21" s="17">
        <v>1.0222300061248595</v>
      </c>
      <c r="I21" s="17">
        <v>1.0865045428635611</v>
      </c>
      <c r="J21" s="33">
        <f t="shared" si="6"/>
        <v>0.6984902330432152</v>
      </c>
      <c r="K21" s="7">
        <f t="shared" si="1"/>
        <v>5894.893720287791</v>
      </c>
      <c r="L21" s="7">
        <f t="shared" si="2"/>
        <v>5546.16847520342</v>
      </c>
      <c r="M21" s="6">
        <f t="shared" si="3"/>
        <v>8627.088767642601</v>
      </c>
      <c r="N21" s="7">
        <f t="shared" si="4"/>
        <v>7767.550675317656</v>
      </c>
    </row>
    <row r="22" spans="1:14" ht="11.25">
      <c r="A22" s="2" t="s">
        <v>22</v>
      </c>
      <c r="B22" s="3">
        <v>779600000</v>
      </c>
      <c r="C22" s="3">
        <v>137000000</v>
      </c>
      <c r="D22" s="3">
        <v>202500000</v>
      </c>
      <c r="E22" s="3">
        <f t="shared" si="0"/>
        <v>714100000</v>
      </c>
      <c r="F22" s="3">
        <v>151303</v>
      </c>
      <c r="G22" s="3">
        <f t="shared" si="5"/>
        <v>4719.668479805424</v>
      </c>
      <c r="H22" s="17">
        <v>1.007752319835847</v>
      </c>
      <c r="I22" s="17">
        <v>1.0129297323388402</v>
      </c>
      <c r="J22" s="33">
        <f t="shared" si="6"/>
        <v>0.6984902330432152</v>
      </c>
      <c r="K22" s="7">
        <f t="shared" si="1"/>
        <v>4683.361563061658</v>
      </c>
      <c r="L22" s="7">
        <f t="shared" si="2"/>
        <v>4659.42338261488</v>
      </c>
      <c r="M22" s="6">
        <f t="shared" si="3"/>
        <v>6756.957014620733</v>
      </c>
      <c r="N22" s="7">
        <f t="shared" si="4"/>
        <v>6619.390928636943</v>
      </c>
    </row>
    <row r="23" spans="1:14" ht="11.25">
      <c r="A23" s="2" t="s">
        <v>23</v>
      </c>
      <c r="B23" s="3">
        <v>738300000</v>
      </c>
      <c r="C23" s="3">
        <v>0</v>
      </c>
      <c r="D23" s="3">
        <v>30800000</v>
      </c>
      <c r="E23" s="3">
        <f t="shared" si="0"/>
        <v>707500000</v>
      </c>
      <c r="F23" s="3">
        <v>115252</v>
      </c>
      <c r="G23" s="3">
        <f t="shared" si="5"/>
        <v>6138.72210460556</v>
      </c>
      <c r="H23" s="17">
        <v>0.971353232740149</v>
      </c>
      <c r="I23" s="17">
        <v>1.1793982629430058</v>
      </c>
      <c r="J23" s="33">
        <f t="shared" si="6"/>
        <v>0.6984902330432152</v>
      </c>
      <c r="K23" s="7">
        <f t="shared" si="1"/>
        <v>6319.762880994866</v>
      </c>
      <c r="L23" s="7">
        <f t="shared" si="2"/>
        <v>5204.961120840834</v>
      </c>
      <c r="M23" s="6">
        <f t="shared" si="3"/>
        <v>8788.558256369723</v>
      </c>
      <c r="N23" s="7">
        <f t="shared" si="4"/>
        <v>7671.4942203794</v>
      </c>
    </row>
    <row r="24" spans="1:14" ht="11.25">
      <c r="A24" s="2" t="s">
        <v>24</v>
      </c>
      <c r="B24" s="3">
        <v>1615000000</v>
      </c>
      <c r="C24" s="3">
        <v>255700000</v>
      </c>
      <c r="D24" s="3">
        <v>197000000</v>
      </c>
      <c r="E24" s="3">
        <f t="shared" si="0"/>
        <v>1673700000</v>
      </c>
      <c r="F24" s="3">
        <v>312658</v>
      </c>
      <c r="G24" s="3">
        <f t="shared" si="5"/>
        <v>5353.133455724786</v>
      </c>
      <c r="H24" s="17">
        <v>1.0571842260331898</v>
      </c>
      <c r="I24" s="17">
        <v>1.0281620968276304</v>
      </c>
      <c r="J24" s="33">
        <f t="shared" si="6"/>
        <v>0.6984902330432152</v>
      </c>
      <c r="K24" s="7">
        <f t="shared" si="1"/>
        <v>5063.57673894836</v>
      </c>
      <c r="L24" s="7">
        <f t="shared" si="2"/>
        <v>5206.507293199926</v>
      </c>
      <c r="M24" s="6">
        <f t="shared" si="3"/>
        <v>7663.863004070939</v>
      </c>
      <c r="N24" s="7">
        <f t="shared" si="4"/>
        <v>7050.752479380876</v>
      </c>
    </row>
    <row r="25" spans="1:14" ht="11.25">
      <c r="A25" s="2" t="s">
        <v>25</v>
      </c>
      <c r="B25" s="3">
        <v>1006200000</v>
      </c>
      <c r="C25" s="3">
        <v>0</v>
      </c>
      <c r="D25" s="3">
        <v>143800000</v>
      </c>
      <c r="E25" s="3">
        <f t="shared" si="0"/>
        <v>862400000</v>
      </c>
      <c r="F25" s="3">
        <v>161031</v>
      </c>
      <c r="G25" s="3">
        <f t="shared" si="5"/>
        <v>5355.4905577187</v>
      </c>
      <c r="H25" s="17">
        <v>0.9806858003124003</v>
      </c>
      <c r="I25" s="17">
        <v>1.055277956234247</v>
      </c>
      <c r="J25" s="33">
        <f t="shared" si="6"/>
        <v>0.6984902330432152</v>
      </c>
      <c r="K25" s="7">
        <f t="shared" si="1"/>
        <v>5460.964720823625</v>
      </c>
      <c r="L25" s="7">
        <f t="shared" si="2"/>
        <v>5074.957290712047</v>
      </c>
      <c r="M25" s="6">
        <f t="shared" si="3"/>
        <v>7667.237570933019</v>
      </c>
      <c r="N25" s="7">
        <f t="shared" si="4"/>
        <v>7408.702688719768</v>
      </c>
    </row>
    <row r="26" spans="1:14" ht="11.25">
      <c r="A26" s="2" t="s">
        <v>26</v>
      </c>
      <c r="B26" s="3">
        <v>595500000</v>
      </c>
      <c r="C26" s="3">
        <v>27900000</v>
      </c>
      <c r="D26" s="3">
        <v>164700000</v>
      </c>
      <c r="E26" s="3">
        <f t="shared" si="0"/>
        <v>458700000</v>
      </c>
      <c r="F26" s="3">
        <v>101584</v>
      </c>
      <c r="G26" s="3">
        <f t="shared" si="5"/>
        <v>4515.474877933533</v>
      </c>
      <c r="H26" s="17">
        <v>1.0291937624384617</v>
      </c>
      <c r="I26" s="17">
        <v>0.894353604066146</v>
      </c>
      <c r="J26" s="33">
        <f t="shared" si="6"/>
        <v>0.6984902330432152</v>
      </c>
      <c r="K26" s="7">
        <f t="shared" si="1"/>
        <v>4387.390443598346</v>
      </c>
      <c r="L26" s="7">
        <f t="shared" si="2"/>
        <v>5048.86977298922</v>
      </c>
      <c r="M26" s="6">
        <f t="shared" si="3"/>
        <v>6464.6213566370125</v>
      </c>
      <c r="N26" s="7">
        <f t="shared" si="4"/>
        <v>7023.226678423423</v>
      </c>
    </row>
    <row r="27" spans="1:14" ht="11.25">
      <c r="A27" s="2" t="s">
        <v>27</v>
      </c>
      <c r="B27" s="3">
        <v>697900000</v>
      </c>
      <c r="C27" s="3">
        <v>79700000</v>
      </c>
      <c r="D27" s="3">
        <v>78000000</v>
      </c>
      <c r="E27" s="3">
        <f t="shared" si="0"/>
        <v>699600000</v>
      </c>
      <c r="F27" s="3">
        <v>146566</v>
      </c>
      <c r="G27" s="3">
        <f t="shared" si="5"/>
        <v>4773.276203212205</v>
      </c>
      <c r="H27" s="17">
        <v>0.9623746617879065</v>
      </c>
      <c r="I27" s="17">
        <v>1.011856140349407</v>
      </c>
      <c r="J27" s="33">
        <f t="shared" si="6"/>
        <v>0.6984902330432152</v>
      </c>
      <c r="K27" s="7">
        <f t="shared" si="1"/>
        <v>4959.893888253851</v>
      </c>
      <c r="L27" s="7">
        <f t="shared" si="2"/>
        <v>4717.346678910236</v>
      </c>
      <c r="M27" s="6">
        <f t="shared" si="3"/>
        <v>6833.7050074641265</v>
      </c>
      <c r="N27" s="7">
        <f t="shared" si="4"/>
        <v>7017.675397184784</v>
      </c>
    </row>
    <row r="28" spans="1:14" ht="11.25">
      <c r="A28" s="2" t="s">
        <v>28</v>
      </c>
      <c r="B28" s="3">
        <v>122600000</v>
      </c>
      <c r="C28" s="3">
        <v>2500000</v>
      </c>
      <c r="D28" s="3">
        <v>11400000</v>
      </c>
      <c r="E28" s="3">
        <f t="shared" si="0"/>
        <v>113700000</v>
      </c>
      <c r="F28" s="3">
        <v>32370</v>
      </c>
      <c r="G28" s="3">
        <f t="shared" si="5"/>
        <v>3512.5115848007413</v>
      </c>
      <c r="H28" s="17">
        <v>1.0239155545022567</v>
      </c>
      <c r="I28" s="17">
        <v>0.9267770877416638</v>
      </c>
      <c r="J28" s="33">
        <f t="shared" si="6"/>
        <v>0.6984902330432152</v>
      </c>
      <c r="K28" s="7">
        <f t="shared" si="1"/>
        <v>3430.469992721455</v>
      </c>
      <c r="L28" s="7">
        <f t="shared" si="2"/>
        <v>3790.0285098328227</v>
      </c>
      <c r="M28" s="6">
        <f t="shared" si="3"/>
        <v>5028.719685166197</v>
      </c>
      <c r="N28" s="7">
        <f t="shared" si="4"/>
        <v>5299.293806800077</v>
      </c>
    </row>
    <row r="29" spans="1:14" ht="11.25">
      <c r="A29" s="2" t="s">
        <v>29</v>
      </c>
      <c r="B29" s="3">
        <v>385300000</v>
      </c>
      <c r="C29" s="3">
        <v>50800000</v>
      </c>
      <c r="D29" s="3">
        <v>125700000</v>
      </c>
      <c r="E29" s="3">
        <f t="shared" si="0"/>
        <v>310400000</v>
      </c>
      <c r="F29" s="3">
        <v>66490</v>
      </c>
      <c r="G29" s="3">
        <f t="shared" si="5"/>
        <v>4668.371183636637</v>
      </c>
      <c r="H29" s="17">
        <v>1.0321982846567312</v>
      </c>
      <c r="I29" s="17">
        <v>1.0237978160998455</v>
      </c>
      <c r="J29" s="33">
        <f t="shared" si="6"/>
        <v>0.6984902330432152</v>
      </c>
      <c r="K29" s="7">
        <f t="shared" si="1"/>
        <v>4522.746504262168</v>
      </c>
      <c r="L29" s="7">
        <f t="shared" si="2"/>
        <v>4559.856555878174</v>
      </c>
      <c r="M29" s="6">
        <f t="shared" si="3"/>
        <v>6683.516766293578</v>
      </c>
      <c r="N29" s="7">
        <f t="shared" si="4"/>
        <v>6324.5220353824825</v>
      </c>
    </row>
    <row r="30" spans="1:14" ht="11.25">
      <c r="A30" s="2" t="s">
        <v>30</v>
      </c>
      <c r="B30" s="3">
        <v>224600000</v>
      </c>
      <c r="C30" s="3">
        <v>0</v>
      </c>
      <c r="D30" s="3">
        <v>24700000</v>
      </c>
      <c r="E30" s="3">
        <f t="shared" si="0"/>
        <v>199900000</v>
      </c>
      <c r="F30" s="3">
        <v>36584</v>
      </c>
      <c r="G30" s="3">
        <f t="shared" si="5"/>
        <v>5464.137327793571</v>
      </c>
      <c r="H30" s="17">
        <v>1.0213214542064606</v>
      </c>
      <c r="I30" s="17">
        <v>0.9934466953736002</v>
      </c>
      <c r="J30" s="33">
        <f t="shared" si="6"/>
        <v>0.6984902330432152</v>
      </c>
      <c r="K30" s="7">
        <f t="shared" si="1"/>
        <v>5350.066137638379</v>
      </c>
      <c r="L30" s="7">
        <f t="shared" si="2"/>
        <v>5500.181693934471</v>
      </c>
      <c r="M30" s="6">
        <f t="shared" si="3"/>
        <v>7822.782723800102</v>
      </c>
      <c r="N30" s="7">
        <f t="shared" si="4"/>
        <v>7709.997612799256</v>
      </c>
    </row>
    <row r="31" spans="1:14" ht="11.25">
      <c r="A31" s="2" t="s">
        <v>31</v>
      </c>
      <c r="B31" s="3">
        <v>83000000</v>
      </c>
      <c r="C31" s="3">
        <v>0</v>
      </c>
      <c r="D31" s="3">
        <v>4200000</v>
      </c>
      <c r="E31" s="3">
        <f t="shared" si="0"/>
        <v>78800000</v>
      </c>
      <c r="F31" s="3">
        <v>27863</v>
      </c>
      <c r="G31" s="3">
        <f t="shared" si="5"/>
        <v>2828.1233176614146</v>
      </c>
      <c r="H31" s="17">
        <v>1.1434242331299103</v>
      </c>
      <c r="I31" s="17">
        <v>1.1657906520760473</v>
      </c>
      <c r="J31" s="33">
        <f t="shared" si="6"/>
        <v>0.6984902330432152</v>
      </c>
      <c r="K31" s="7">
        <f t="shared" si="1"/>
        <v>2473.3806016337044</v>
      </c>
      <c r="L31" s="7">
        <f t="shared" si="2"/>
        <v>2425.927256000102</v>
      </c>
      <c r="M31" s="6">
        <f t="shared" si="3"/>
        <v>4048.908895031665</v>
      </c>
      <c r="N31" s="7">
        <f t="shared" si="4"/>
        <v>3037.4563388074976</v>
      </c>
    </row>
    <row r="32" spans="1:14" ht="11.25">
      <c r="A32" s="2" t="s">
        <v>32</v>
      </c>
      <c r="B32" s="3">
        <v>1303079478</v>
      </c>
      <c r="C32" s="3">
        <v>155848222</v>
      </c>
      <c r="D32" s="3">
        <v>216565000</v>
      </c>
      <c r="E32" s="3">
        <f t="shared" si="0"/>
        <v>1242362700</v>
      </c>
      <c r="F32" s="3">
        <v>165748</v>
      </c>
      <c r="G32" s="3">
        <f t="shared" si="5"/>
        <v>7495.491348311895</v>
      </c>
      <c r="H32" s="17">
        <v>0.9301521062308996</v>
      </c>
      <c r="I32" s="17">
        <v>1.1893639452302882</v>
      </c>
      <c r="J32" s="33">
        <f t="shared" si="6"/>
        <v>0.6984902330432152</v>
      </c>
      <c r="K32" s="7">
        <f t="shared" si="1"/>
        <v>8058.350132307528</v>
      </c>
      <c r="L32" s="7">
        <f t="shared" si="2"/>
        <v>6302.100697075188</v>
      </c>
      <c r="M32" s="6">
        <f t="shared" si="3"/>
        <v>10730.989488078001</v>
      </c>
      <c r="N32" s="7">
        <f t="shared" si="4"/>
        <v>9699.984194358663</v>
      </c>
    </row>
    <row r="33" spans="1:14" ht="11.25">
      <c r="A33" s="2" t="s">
        <v>33</v>
      </c>
      <c r="B33" s="3">
        <v>465600000</v>
      </c>
      <c r="C33" s="3">
        <v>40100000</v>
      </c>
      <c r="D33" s="3">
        <v>63800000</v>
      </c>
      <c r="E33" s="3">
        <f t="shared" si="0"/>
        <v>441900000</v>
      </c>
      <c r="F33" s="3">
        <v>70940</v>
      </c>
      <c r="G33" s="3">
        <f t="shared" si="5"/>
        <v>6229.207781223569</v>
      </c>
      <c r="H33" s="17">
        <v>1.0791348239689438</v>
      </c>
      <c r="I33" s="17">
        <v>0.9337111416234596</v>
      </c>
      <c r="J33" s="33">
        <f t="shared" si="6"/>
        <v>0.6984902330432152</v>
      </c>
      <c r="K33" s="7">
        <f t="shared" si="1"/>
        <v>5772.40919564916</v>
      </c>
      <c r="L33" s="7">
        <f t="shared" si="2"/>
        <v>6671.450627003057</v>
      </c>
      <c r="M33" s="6">
        <f t="shared" si="3"/>
        <v>8918.10291188162</v>
      </c>
      <c r="N33" s="7">
        <f t="shared" si="4"/>
        <v>8850.834722997824</v>
      </c>
    </row>
    <row r="34" spans="1:14" ht="11.25">
      <c r="A34" s="2" t="s">
        <v>34</v>
      </c>
      <c r="B34" s="3">
        <v>2352400000</v>
      </c>
      <c r="C34" s="3">
        <v>331100000</v>
      </c>
      <c r="D34" s="3">
        <v>448800000</v>
      </c>
      <c r="E34" s="3">
        <f t="shared" si="0"/>
        <v>2234700000</v>
      </c>
      <c r="F34" s="3">
        <v>431677</v>
      </c>
      <c r="G34" s="3">
        <f t="shared" si="5"/>
        <v>5176.787273818156</v>
      </c>
      <c r="H34" s="17">
        <v>0.925362599936454</v>
      </c>
      <c r="I34" s="17">
        <v>1.125029831144499</v>
      </c>
      <c r="J34" s="33">
        <f t="shared" si="6"/>
        <v>0.6984902330432152</v>
      </c>
      <c r="K34" s="7">
        <f t="shared" si="1"/>
        <v>5594.333804039253</v>
      </c>
      <c r="L34" s="7">
        <f t="shared" si="2"/>
        <v>4601.466672711942</v>
      </c>
      <c r="M34" s="6">
        <f t="shared" si="3"/>
        <v>7411.395362342699</v>
      </c>
      <c r="N34" s="7">
        <f t="shared" si="4"/>
        <v>7119.082082113143</v>
      </c>
    </row>
    <row r="35" spans="1:14" ht="11.25">
      <c r="A35" s="2" t="s">
        <v>35</v>
      </c>
      <c r="B35" s="3">
        <v>1678200000</v>
      </c>
      <c r="C35" s="3">
        <v>81500000</v>
      </c>
      <c r="D35" s="3">
        <v>356200000</v>
      </c>
      <c r="E35" s="3">
        <f aca="true" t="shared" si="7" ref="E35:E52">B35+C35-D35</f>
        <v>1403500000</v>
      </c>
      <c r="F35" s="3">
        <v>239319</v>
      </c>
      <c r="G35" s="3">
        <f t="shared" si="5"/>
        <v>5864.55734814202</v>
      </c>
      <c r="H35" s="17">
        <v>0.9655588639118731</v>
      </c>
      <c r="I35" s="17">
        <v>0.9333838445116052</v>
      </c>
      <c r="J35" s="33">
        <f t="shared" si="6"/>
        <v>0.6984902330432152</v>
      </c>
      <c r="K35" s="7">
        <f aca="true" t="shared" si="8" ref="K35:K53">G35/H35</f>
        <v>6073.743991518347</v>
      </c>
      <c r="L35" s="7">
        <f aca="true" t="shared" si="9" ref="L35:L53">G35/I35</f>
        <v>6283.114264968513</v>
      </c>
      <c r="M35" s="6">
        <f aca="true" t="shared" si="10" ref="M35:M53">G35/J35</f>
        <v>8396.047747999337</v>
      </c>
      <c r="N35" s="7">
        <f aca="true" t="shared" si="11" ref="N35:N53">((G35/J35)/H35)/I35</f>
        <v>9316.136968886367</v>
      </c>
    </row>
    <row r="36" spans="1:14" ht="11.25">
      <c r="A36" s="2" t="s">
        <v>36</v>
      </c>
      <c r="B36" s="3">
        <v>156500000</v>
      </c>
      <c r="C36" s="3">
        <v>0</v>
      </c>
      <c r="D36" s="3">
        <v>33800000</v>
      </c>
      <c r="E36" s="3">
        <f t="shared" si="7"/>
        <v>122700000</v>
      </c>
      <c r="F36" s="3">
        <v>30721</v>
      </c>
      <c r="G36" s="3">
        <f t="shared" si="5"/>
        <v>3994.010611633736</v>
      </c>
      <c r="H36" s="17">
        <v>0.9892888311631746</v>
      </c>
      <c r="I36" s="17">
        <v>1.019847026310007</v>
      </c>
      <c r="J36" s="33">
        <f t="shared" si="6"/>
        <v>0.6984902330432152</v>
      </c>
      <c r="K36" s="7">
        <f t="shared" si="8"/>
        <v>4037.254324338934</v>
      </c>
      <c r="L36" s="7">
        <f t="shared" si="9"/>
        <v>3916.2840196581215</v>
      </c>
      <c r="M36" s="6">
        <f t="shared" si="10"/>
        <v>5718.062218611765</v>
      </c>
      <c r="N36" s="7">
        <f t="shared" si="11"/>
        <v>5667.4896632558575</v>
      </c>
    </row>
    <row r="37" spans="1:14" ht="11.25">
      <c r="A37" s="2" t="s">
        <v>37</v>
      </c>
      <c r="B37" s="3">
        <v>1597700000</v>
      </c>
      <c r="C37" s="3">
        <v>70700000</v>
      </c>
      <c r="D37" s="3">
        <v>252600000</v>
      </c>
      <c r="E37" s="3">
        <f t="shared" si="7"/>
        <v>1415800000</v>
      </c>
      <c r="F37" s="3">
        <v>325169</v>
      </c>
      <c r="G37" s="3">
        <f t="shared" si="5"/>
        <v>4354.043589641079</v>
      </c>
      <c r="H37" s="17">
        <v>1.0989062372231342</v>
      </c>
      <c r="I37" s="17">
        <v>1.0163263676550964</v>
      </c>
      <c r="J37" s="33">
        <f t="shared" si="6"/>
        <v>0.6984902330432152</v>
      </c>
      <c r="K37" s="7">
        <f t="shared" si="8"/>
        <v>3962.161140010879</v>
      </c>
      <c r="L37" s="7">
        <f t="shared" si="9"/>
        <v>4284.099801215312</v>
      </c>
      <c r="M37" s="6">
        <f t="shared" si="10"/>
        <v>6233.506760246562</v>
      </c>
      <c r="N37" s="7">
        <f t="shared" si="11"/>
        <v>5581.341593239961</v>
      </c>
    </row>
    <row r="38" spans="1:14" ht="11.25">
      <c r="A38" s="2" t="s">
        <v>38</v>
      </c>
      <c r="B38" s="3">
        <v>651000000</v>
      </c>
      <c r="C38" s="3">
        <v>17400000</v>
      </c>
      <c r="D38" s="3">
        <v>175100000</v>
      </c>
      <c r="E38" s="3">
        <f t="shared" si="7"/>
        <v>493300000</v>
      </c>
      <c r="F38" s="3">
        <v>111385</v>
      </c>
      <c r="G38" s="3">
        <f t="shared" si="5"/>
        <v>4428.783049782287</v>
      </c>
      <c r="H38" s="17">
        <v>1.0063546489068473</v>
      </c>
      <c r="I38" s="17">
        <v>0.9001297875507744</v>
      </c>
      <c r="J38" s="33">
        <f t="shared" si="6"/>
        <v>0.6984902330432152</v>
      </c>
      <c r="K38" s="7">
        <f t="shared" si="8"/>
        <v>4400.817400300234</v>
      </c>
      <c r="L38" s="7">
        <f t="shared" si="9"/>
        <v>4920.1605268867615</v>
      </c>
      <c r="M38" s="6">
        <f t="shared" si="10"/>
        <v>6340.508199358431</v>
      </c>
      <c r="N38" s="7">
        <f t="shared" si="11"/>
        <v>6999.513854402639</v>
      </c>
    </row>
    <row r="39" spans="1:14" ht="11.25">
      <c r="A39" s="2" t="s">
        <v>39</v>
      </c>
      <c r="B39" s="3">
        <v>463300000</v>
      </c>
      <c r="C39" s="3">
        <v>69400000</v>
      </c>
      <c r="D39" s="3">
        <v>99500000</v>
      </c>
      <c r="E39" s="3">
        <f t="shared" si="7"/>
        <v>433200000</v>
      </c>
      <c r="F39" s="3">
        <v>99726</v>
      </c>
      <c r="G39" s="3">
        <f t="shared" si="5"/>
        <v>4343.90229228085</v>
      </c>
      <c r="H39" s="17">
        <v>1.0146413576987443</v>
      </c>
      <c r="I39" s="17">
        <v>0.9550698520153763</v>
      </c>
      <c r="J39" s="33">
        <f t="shared" si="6"/>
        <v>0.6984902330432152</v>
      </c>
      <c r="K39" s="7">
        <f t="shared" si="8"/>
        <v>4281.21942725953</v>
      </c>
      <c r="L39" s="7">
        <f t="shared" si="9"/>
        <v>4548.256112486853</v>
      </c>
      <c r="M39" s="6">
        <f t="shared" si="10"/>
        <v>6218.987878119829</v>
      </c>
      <c r="N39" s="7">
        <f t="shared" si="11"/>
        <v>6417.590673547343</v>
      </c>
    </row>
    <row r="40" spans="1:14" ht="11.25">
      <c r="A40" s="2" t="s">
        <v>40</v>
      </c>
      <c r="B40" s="3">
        <v>1404700000</v>
      </c>
      <c r="C40" s="3">
        <v>77500000</v>
      </c>
      <c r="D40" s="3">
        <v>73000000</v>
      </c>
      <c r="E40" s="3">
        <f t="shared" si="7"/>
        <v>1409200000</v>
      </c>
      <c r="F40" s="3">
        <v>278700</v>
      </c>
      <c r="G40" s="3">
        <f t="shared" si="5"/>
        <v>5056.332974524578</v>
      </c>
      <c r="H40" s="17">
        <v>1.033770015333834</v>
      </c>
      <c r="I40" s="17">
        <v>1.0283216751195476</v>
      </c>
      <c r="J40" s="33">
        <f t="shared" si="6"/>
        <v>0.6984902330432152</v>
      </c>
      <c r="K40" s="7">
        <f t="shared" si="8"/>
        <v>4891.158477731377</v>
      </c>
      <c r="L40" s="7">
        <f t="shared" si="9"/>
        <v>4917.073224131694</v>
      </c>
      <c r="M40" s="6">
        <f t="shared" si="10"/>
        <v>7238.945851103613</v>
      </c>
      <c r="N40" s="7">
        <f t="shared" si="11"/>
        <v>6809.612619359899</v>
      </c>
    </row>
    <row r="41" spans="1:14" ht="11.25">
      <c r="A41" s="2" t="s">
        <v>41</v>
      </c>
      <c r="B41" s="3">
        <v>118000000</v>
      </c>
      <c r="C41" s="3">
        <v>0</v>
      </c>
      <c r="D41" s="3">
        <v>0</v>
      </c>
      <c r="E41" s="3">
        <f t="shared" si="7"/>
        <v>118000000</v>
      </c>
      <c r="F41" s="3">
        <v>25117</v>
      </c>
      <c r="G41" s="3">
        <f t="shared" si="5"/>
        <v>4698.013297766453</v>
      </c>
      <c r="H41" s="17">
        <v>1.0688257531475764</v>
      </c>
      <c r="I41" s="17">
        <v>1.1707081295682356</v>
      </c>
      <c r="J41" s="33">
        <f t="shared" si="6"/>
        <v>0.6984902330432152</v>
      </c>
      <c r="K41" s="7">
        <f t="shared" si="8"/>
        <v>4395.490363074909</v>
      </c>
      <c r="L41" s="7">
        <f t="shared" si="9"/>
        <v>4012.967176967593</v>
      </c>
      <c r="M41" s="6">
        <f t="shared" si="10"/>
        <v>6725.954173042517</v>
      </c>
      <c r="N41" s="7">
        <f t="shared" si="11"/>
        <v>5375.2461930442405</v>
      </c>
    </row>
    <row r="42" spans="1:14" ht="11.25">
      <c r="A42" s="2" t="s">
        <v>42</v>
      </c>
      <c r="B42" s="3">
        <v>651300000</v>
      </c>
      <c r="C42" s="3">
        <v>22900000</v>
      </c>
      <c r="D42" s="3">
        <v>183400000</v>
      </c>
      <c r="E42" s="3">
        <f t="shared" si="7"/>
        <v>490800000</v>
      </c>
      <c r="F42" s="3">
        <v>123261</v>
      </c>
      <c r="G42" s="3">
        <f t="shared" si="5"/>
        <v>3981.794728259547</v>
      </c>
      <c r="H42" s="17">
        <v>1.021737576506094</v>
      </c>
      <c r="I42" s="17">
        <v>0.9241674499430853</v>
      </c>
      <c r="J42" s="33">
        <f t="shared" si="6"/>
        <v>0.6984902330432152</v>
      </c>
      <c r="K42" s="7">
        <f t="shared" si="8"/>
        <v>3897.081618428465</v>
      </c>
      <c r="L42" s="7">
        <f t="shared" si="9"/>
        <v>4308.520851394155</v>
      </c>
      <c r="M42" s="6">
        <f t="shared" si="10"/>
        <v>5700.573236237643</v>
      </c>
      <c r="N42" s="7">
        <f t="shared" si="11"/>
        <v>6037.1017499911795</v>
      </c>
    </row>
    <row r="43" spans="1:14" ht="11.25">
      <c r="A43" s="2" t="s">
        <v>43</v>
      </c>
      <c r="B43" s="3">
        <v>105500000</v>
      </c>
      <c r="C43" s="3">
        <v>0</v>
      </c>
      <c r="D43" s="3">
        <v>20900000</v>
      </c>
      <c r="E43" s="3">
        <f t="shared" si="7"/>
        <v>84600000</v>
      </c>
      <c r="F43" s="3">
        <v>22101</v>
      </c>
      <c r="G43" s="3">
        <f t="shared" si="5"/>
        <v>3827.8810913533325</v>
      </c>
      <c r="H43" s="17">
        <v>0.9874501772204196</v>
      </c>
      <c r="I43" s="17">
        <v>1.019729587221957</v>
      </c>
      <c r="J43" s="33">
        <f t="shared" si="6"/>
        <v>0.6984902330432152</v>
      </c>
      <c r="K43" s="7">
        <f t="shared" si="8"/>
        <v>3876.530866730372</v>
      </c>
      <c r="L43" s="7">
        <f t="shared" si="9"/>
        <v>3753.819776654324</v>
      </c>
      <c r="M43" s="6">
        <f t="shared" si="10"/>
        <v>5480.22135495845</v>
      </c>
      <c r="N43" s="7">
        <f t="shared" si="11"/>
        <v>5442.493113087004</v>
      </c>
    </row>
    <row r="44" spans="1:14" ht="11.25">
      <c r="A44" s="2" t="s">
        <v>44</v>
      </c>
      <c r="B44" s="3">
        <v>889000000</v>
      </c>
      <c r="C44" s="3">
        <v>0</v>
      </c>
      <c r="D44" s="3">
        <v>164500000</v>
      </c>
      <c r="E44" s="3">
        <f t="shared" si="7"/>
        <v>724500000</v>
      </c>
      <c r="F44" s="3">
        <v>153375</v>
      </c>
      <c r="G44" s="3">
        <f t="shared" si="5"/>
        <v>4723.716381418093</v>
      </c>
      <c r="H44" s="17">
        <v>1.0443645389538032</v>
      </c>
      <c r="I44" s="17">
        <v>0.9213776431052452</v>
      </c>
      <c r="J44" s="33">
        <f t="shared" si="6"/>
        <v>0.6984902330432152</v>
      </c>
      <c r="K44" s="7">
        <f t="shared" si="8"/>
        <v>4523.0532110464965</v>
      </c>
      <c r="L44" s="7">
        <f t="shared" si="9"/>
        <v>5126.797265774901</v>
      </c>
      <c r="M44" s="6">
        <f t="shared" si="10"/>
        <v>6762.752230389225</v>
      </c>
      <c r="N44" s="7">
        <f t="shared" si="11"/>
        <v>7028.031335207574</v>
      </c>
    </row>
    <row r="45" spans="1:14" ht="11.25">
      <c r="A45" s="2" t="s">
        <v>45</v>
      </c>
      <c r="B45" s="3">
        <v>3709700000</v>
      </c>
      <c r="C45" s="3">
        <v>291400000</v>
      </c>
      <c r="D45" s="3">
        <v>1170600000</v>
      </c>
      <c r="E45" s="3">
        <f t="shared" si="7"/>
        <v>2830500000</v>
      </c>
      <c r="F45" s="3">
        <v>619578</v>
      </c>
      <c r="G45" s="3">
        <f t="shared" si="5"/>
        <v>4568.432061822725</v>
      </c>
      <c r="H45" s="17">
        <v>1.003537429585499</v>
      </c>
      <c r="I45" s="17">
        <v>0.8989957401694296</v>
      </c>
      <c r="J45" s="33">
        <f t="shared" si="6"/>
        <v>0.6984902330432152</v>
      </c>
      <c r="K45" s="7">
        <f t="shared" si="8"/>
        <v>4552.328520232344</v>
      </c>
      <c r="L45" s="7">
        <f t="shared" si="9"/>
        <v>5081.70601671787</v>
      </c>
      <c r="M45" s="6">
        <f t="shared" si="10"/>
        <v>6540.437998565512</v>
      </c>
      <c r="N45" s="7">
        <f t="shared" si="11"/>
        <v>7249.626358779729</v>
      </c>
    </row>
    <row r="46" spans="1:14" ht="11.25">
      <c r="A46" s="2" t="s">
        <v>46</v>
      </c>
      <c r="B46" s="3">
        <v>424900000</v>
      </c>
      <c r="C46" s="3">
        <v>0</v>
      </c>
      <c r="D46" s="3">
        <v>41800000</v>
      </c>
      <c r="E46" s="3">
        <f t="shared" si="7"/>
        <v>383100000</v>
      </c>
      <c r="F46" s="3">
        <v>81638</v>
      </c>
      <c r="G46" s="3">
        <f t="shared" si="5"/>
        <v>4692.667630270217</v>
      </c>
      <c r="H46" s="17">
        <v>1.0838922008571554</v>
      </c>
      <c r="I46" s="17">
        <v>0.9488115816728702</v>
      </c>
      <c r="J46" s="33">
        <f t="shared" si="6"/>
        <v>0.6984902330432152</v>
      </c>
      <c r="K46" s="7">
        <f t="shared" si="8"/>
        <v>4329.459725385234</v>
      </c>
      <c r="L46" s="7">
        <f t="shared" si="9"/>
        <v>4945.837214588458</v>
      </c>
      <c r="M46" s="6">
        <f t="shared" si="10"/>
        <v>6718.300998748374</v>
      </c>
      <c r="N46" s="7">
        <f t="shared" si="11"/>
        <v>6532.710143321783</v>
      </c>
    </row>
    <row r="47" spans="1:14" ht="11.25">
      <c r="A47" s="2" t="s">
        <v>47</v>
      </c>
      <c r="B47" s="3">
        <v>53600000</v>
      </c>
      <c r="C47" s="3">
        <v>0</v>
      </c>
      <c r="D47" s="3">
        <v>8000000</v>
      </c>
      <c r="E47" s="3">
        <f t="shared" si="7"/>
        <v>45600000</v>
      </c>
      <c r="F47" s="3">
        <v>14933</v>
      </c>
      <c r="G47" s="3">
        <f t="shared" si="5"/>
        <v>3053.6395901694236</v>
      </c>
      <c r="H47" s="17">
        <v>1.1774422949566083</v>
      </c>
      <c r="I47" s="17">
        <v>1.1075737856561862</v>
      </c>
      <c r="J47" s="33">
        <f t="shared" si="6"/>
        <v>0.6984902330432152</v>
      </c>
      <c r="K47" s="7">
        <f t="shared" si="8"/>
        <v>2593.451588455091</v>
      </c>
      <c r="L47" s="7">
        <f t="shared" si="9"/>
        <v>2757.052965424135</v>
      </c>
      <c r="M47" s="6">
        <f t="shared" si="10"/>
        <v>4371.771351569488</v>
      </c>
      <c r="N47" s="7">
        <f t="shared" si="11"/>
        <v>3352.3174639471476</v>
      </c>
    </row>
    <row r="48" spans="1:14" ht="11.25">
      <c r="A48" s="2" t="s">
        <v>48</v>
      </c>
      <c r="B48" s="3">
        <v>938100000</v>
      </c>
      <c r="C48" s="3">
        <v>8700000</v>
      </c>
      <c r="D48" s="3">
        <v>110800000</v>
      </c>
      <c r="E48" s="3">
        <f t="shared" si="7"/>
        <v>836000000</v>
      </c>
      <c r="F48" s="3">
        <v>216024</v>
      </c>
      <c r="G48" s="3">
        <f t="shared" si="5"/>
        <v>3869.9403769951487</v>
      </c>
      <c r="H48" s="17">
        <v>1.055930451839199</v>
      </c>
      <c r="I48" s="17">
        <v>0.9706387315668668</v>
      </c>
      <c r="J48" s="33">
        <f t="shared" si="6"/>
        <v>0.6984902330432152</v>
      </c>
      <c r="K48" s="7">
        <f t="shared" si="8"/>
        <v>3664.9576402068546</v>
      </c>
      <c r="L48" s="7">
        <f t="shared" si="9"/>
        <v>3987.003867801612</v>
      </c>
      <c r="M48" s="6">
        <f t="shared" si="10"/>
        <v>5540.435920105009</v>
      </c>
      <c r="N48" s="7">
        <f t="shared" si="11"/>
        <v>5405.68835673012</v>
      </c>
    </row>
    <row r="49" spans="1:14" ht="11.25">
      <c r="A49" s="2" t="s">
        <v>49</v>
      </c>
      <c r="B49" s="3">
        <v>984000000</v>
      </c>
      <c r="C49" s="3">
        <v>0</v>
      </c>
      <c r="D49" s="3">
        <v>101500000</v>
      </c>
      <c r="E49" s="3">
        <f t="shared" si="7"/>
        <v>882500000</v>
      </c>
      <c r="F49" s="3">
        <v>192375</v>
      </c>
      <c r="G49" s="3">
        <f t="shared" si="5"/>
        <v>4587.3944119558155</v>
      </c>
      <c r="H49" s="17">
        <v>0.9425795421771488</v>
      </c>
      <c r="I49" s="17">
        <v>0.9832772604585284</v>
      </c>
      <c r="J49" s="33">
        <f t="shared" si="6"/>
        <v>0.6984902330432152</v>
      </c>
      <c r="K49" s="7">
        <f t="shared" si="8"/>
        <v>4866.851238209516</v>
      </c>
      <c r="L49" s="7">
        <f t="shared" si="9"/>
        <v>4665.412896680425</v>
      </c>
      <c r="M49" s="6">
        <f t="shared" si="10"/>
        <v>6567.585622449205</v>
      </c>
      <c r="N49" s="7">
        <f t="shared" si="11"/>
        <v>7086.172793432732</v>
      </c>
    </row>
    <row r="50" spans="1:14" ht="11.25">
      <c r="A50" s="2" t="s">
        <v>50</v>
      </c>
      <c r="B50" s="3">
        <v>291500000</v>
      </c>
      <c r="C50" s="3">
        <v>0</v>
      </c>
      <c r="D50" s="3">
        <v>101300000</v>
      </c>
      <c r="E50" s="3">
        <f t="shared" si="7"/>
        <v>190200000</v>
      </c>
      <c r="F50" s="3">
        <v>60806</v>
      </c>
      <c r="G50" s="3">
        <f t="shared" si="5"/>
        <v>3127.980791369273</v>
      </c>
      <c r="H50" s="17">
        <v>1.018519722312158</v>
      </c>
      <c r="I50" s="17">
        <v>0.9052865726240148</v>
      </c>
      <c r="J50" s="33">
        <f t="shared" si="6"/>
        <v>0.6984902330432152</v>
      </c>
      <c r="K50" s="7">
        <f t="shared" si="8"/>
        <v>3071.1047835857253</v>
      </c>
      <c r="L50" s="7">
        <f t="shared" si="9"/>
        <v>3455.238248262842</v>
      </c>
      <c r="M50" s="6">
        <f t="shared" si="10"/>
        <v>4478.2026195858725</v>
      </c>
      <c r="N50" s="7">
        <f t="shared" si="11"/>
        <v>4856.777610711083</v>
      </c>
    </row>
    <row r="51" spans="1:14" ht="11.25">
      <c r="A51" s="2" t="s">
        <v>51</v>
      </c>
      <c r="B51" s="3">
        <v>963500000</v>
      </c>
      <c r="C51" s="3">
        <v>188900000</v>
      </c>
      <c r="D51" s="3">
        <v>118200000</v>
      </c>
      <c r="E51" s="3">
        <f t="shared" si="7"/>
        <v>1034200000</v>
      </c>
      <c r="F51" s="3">
        <v>180920</v>
      </c>
      <c r="G51" s="3">
        <f t="shared" si="5"/>
        <v>5716.338713243423</v>
      </c>
      <c r="H51" s="17">
        <v>1.002659100231276</v>
      </c>
      <c r="I51" s="17">
        <v>1.0325281732601252</v>
      </c>
      <c r="J51" s="33">
        <f t="shared" si="6"/>
        <v>0.6984902330432152</v>
      </c>
      <c r="K51" s="7">
        <f t="shared" si="8"/>
        <v>5701.178707623436</v>
      </c>
      <c r="L51" s="7">
        <f t="shared" si="9"/>
        <v>5536.254468674244</v>
      </c>
      <c r="M51" s="6">
        <f t="shared" si="10"/>
        <v>8183.849168997264</v>
      </c>
      <c r="N51" s="7">
        <f t="shared" si="11"/>
        <v>7905.0096822238365</v>
      </c>
    </row>
    <row r="52" spans="1:14" ht="11.25">
      <c r="A52" s="2" t="s">
        <v>52</v>
      </c>
      <c r="B52" s="3">
        <v>144300000</v>
      </c>
      <c r="C52" s="3">
        <v>14000000</v>
      </c>
      <c r="D52" s="3">
        <v>11200000</v>
      </c>
      <c r="E52" s="3">
        <f t="shared" si="7"/>
        <v>147100000</v>
      </c>
      <c r="F52" s="3">
        <v>23685</v>
      </c>
      <c r="G52" s="3">
        <f t="shared" si="5"/>
        <v>6210.681866160017</v>
      </c>
      <c r="H52" s="17">
        <v>1.048685406786419</v>
      </c>
      <c r="I52" s="17">
        <v>0.9478423799839261</v>
      </c>
      <c r="J52" s="33">
        <f t="shared" si="6"/>
        <v>0.6984902330432152</v>
      </c>
      <c r="K52" s="7">
        <f t="shared" si="8"/>
        <v>5922.349854368593</v>
      </c>
      <c r="L52" s="7">
        <f t="shared" si="9"/>
        <v>6552.441626703103</v>
      </c>
      <c r="M52" s="6">
        <f t="shared" si="10"/>
        <v>8891.580114300275</v>
      </c>
      <c r="N52" s="7">
        <f t="shared" si="11"/>
        <v>8945.355370162617</v>
      </c>
    </row>
    <row r="53" spans="1:14" s="12" customFormat="1" ht="11.25">
      <c r="A53" s="10" t="s">
        <v>53</v>
      </c>
      <c r="B53" s="13">
        <v>43632679478</v>
      </c>
      <c r="C53" s="13">
        <v>4116648222</v>
      </c>
      <c r="D53" s="13">
        <v>7953908700</v>
      </c>
      <c r="E53" s="13">
        <f>SUM(E3:E52)</f>
        <v>39795419000</v>
      </c>
      <c r="F53" s="11">
        <v>8244339</v>
      </c>
      <c r="G53" s="13">
        <f t="shared" si="5"/>
        <v>4826.999350705982</v>
      </c>
      <c r="H53" s="18">
        <v>1</v>
      </c>
      <c r="I53" s="18">
        <v>1</v>
      </c>
      <c r="J53" s="34">
        <v>0.6984902330432152</v>
      </c>
      <c r="K53" s="14">
        <f t="shared" si="8"/>
        <v>4826.999350705982</v>
      </c>
      <c r="L53" s="14">
        <f t="shared" si="9"/>
        <v>4826.999350705982</v>
      </c>
      <c r="M53" s="14">
        <f t="shared" si="10"/>
        <v>6910.618248268817</v>
      </c>
      <c r="N53" s="14">
        <f t="shared" si="11"/>
        <v>6910.618248268817</v>
      </c>
    </row>
    <row r="54" ht="6.75" customHeight="1"/>
    <row r="55" ht="11.25">
      <c r="A55" s="1" t="s">
        <v>79</v>
      </c>
    </row>
  </sheetData>
  <printOptions horizontalCentered="1" verticalCentered="1"/>
  <pageMargins left="0.5" right="0.5" top="0.5" bottom="0.27" header="0.5" footer="0.37"/>
  <pageSetup fitToHeight="1" fitToWidth="1" horizontalDpi="600" verticalDpi="600" orientation="landscape" scale="85" r:id="rId3"/>
  <headerFooter alignWithMargins="0">
    <oddFooter>&amp;LSHEEO SHEF data for higheredinfo.org&amp;C&amp;D&amp;RFiscal Year = 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N55"/>
  <sheetViews>
    <sheetView workbookViewId="0" topLeftCell="A1">
      <pane xSplit="1" ySplit="2" topLeftCell="B3" activePane="bottomRight" state="frozen"/>
      <selection pane="topLeft" activeCell="J1" sqref="J1:J16384"/>
      <selection pane="topRight" activeCell="J1" sqref="J1:J16384"/>
      <selection pane="bottomLeft" activeCell="J1" sqref="J1:J16384"/>
      <selection pane="bottomRight" activeCell="A1" sqref="A1"/>
    </sheetView>
  </sheetViews>
  <sheetFormatPr defaultColWidth="9.140625" defaultRowHeight="12.75"/>
  <cols>
    <col min="1" max="1" width="15.57421875" style="1" bestFit="1" customWidth="1"/>
    <col min="2" max="2" width="16.57421875" style="4" customWidth="1"/>
    <col min="3" max="3" width="15.8515625" style="4" customWidth="1"/>
    <col min="4" max="4" width="12.8515625" style="4" bestFit="1" customWidth="1"/>
    <col min="5" max="5" width="15.00390625" style="4" bestFit="1" customWidth="1"/>
    <col min="6" max="6" width="9.00390625" style="4" bestFit="1" customWidth="1"/>
    <col min="7" max="7" width="14.7109375" style="4" bestFit="1" customWidth="1"/>
    <col min="8" max="8" width="4.8515625" style="19" bestFit="1" customWidth="1"/>
    <col min="9" max="9" width="5.57421875" style="19" bestFit="1" customWidth="1"/>
    <col min="10" max="10" width="6.8515625" style="35" customWidth="1"/>
    <col min="11" max="16384" width="9.140625" style="1" customWidth="1"/>
  </cols>
  <sheetData>
    <row r="1" spans="1:10" s="24" customFormat="1" ht="12.75">
      <c r="A1" s="21" t="s">
        <v>70</v>
      </c>
      <c r="B1" s="21"/>
      <c r="C1" s="21"/>
      <c r="D1" s="22"/>
      <c r="E1" s="22"/>
      <c r="F1" s="22"/>
      <c r="G1" s="22"/>
      <c r="H1" s="23"/>
      <c r="I1" s="23"/>
      <c r="J1" s="31"/>
    </row>
    <row r="2" spans="1:14" s="5" customFormat="1" ht="45">
      <c r="A2" s="15" t="s">
        <v>60</v>
      </c>
      <c r="B2" s="9" t="s">
        <v>55</v>
      </c>
      <c r="C2" s="9" t="s">
        <v>56</v>
      </c>
      <c r="D2" s="9" t="s">
        <v>57</v>
      </c>
      <c r="E2" s="9" t="s">
        <v>62</v>
      </c>
      <c r="F2" s="27" t="s">
        <v>54</v>
      </c>
      <c r="G2" s="27" t="s">
        <v>63</v>
      </c>
      <c r="H2" s="28" t="s">
        <v>1</v>
      </c>
      <c r="I2" s="28" t="s">
        <v>2</v>
      </c>
      <c r="J2" s="32" t="s">
        <v>0</v>
      </c>
      <c r="K2" s="29" t="s">
        <v>58</v>
      </c>
      <c r="L2" s="29" t="s">
        <v>59</v>
      </c>
      <c r="M2" s="30" t="s">
        <v>82</v>
      </c>
      <c r="N2" s="29" t="s">
        <v>61</v>
      </c>
    </row>
    <row r="3" spans="1:14" ht="11.25">
      <c r="A3" s="2" t="s">
        <v>3</v>
      </c>
      <c r="B3" s="3">
        <v>969000000</v>
      </c>
      <c r="C3" s="3">
        <v>2000000</v>
      </c>
      <c r="D3" s="3">
        <v>258400000</v>
      </c>
      <c r="E3" s="3">
        <f aca="true" t="shared" si="0" ref="E3:E34">B3+C3-D3</f>
        <v>712600000</v>
      </c>
      <c r="F3" s="3">
        <v>180996</v>
      </c>
      <c r="G3" s="3">
        <f>E3/F3</f>
        <v>3937.1035823996112</v>
      </c>
      <c r="H3" s="17">
        <v>1.0387289696199595</v>
      </c>
      <c r="I3" s="17">
        <v>0.9141046731249619</v>
      </c>
      <c r="J3" s="33">
        <f>J$53</f>
        <v>0.7173655245880982</v>
      </c>
      <c r="K3" s="7">
        <f aca="true" t="shared" si="1" ref="K3:K34">G3/H3</f>
        <v>3790.308826988894</v>
      </c>
      <c r="L3" s="7">
        <f aca="true" t="shared" si="2" ref="L3:L34">G3/I3</f>
        <v>4307.059900416232</v>
      </c>
      <c r="M3" s="6">
        <f aca="true" t="shared" si="3" ref="M3:M34">G3/J3</f>
        <v>5488.281005224281</v>
      </c>
      <c r="N3" s="7">
        <f aca="true" t="shared" si="4" ref="N3:N34">((G3/J3)/H3)/I3</f>
        <v>5780.137455476416</v>
      </c>
    </row>
    <row r="4" spans="1:14" ht="11.25">
      <c r="A4" s="2" t="s">
        <v>4</v>
      </c>
      <c r="B4" s="3">
        <v>170300000</v>
      </c>
      <c r="C4" s="3">
        <v>700000</v>
      </c>
      <c r="D4" s="3">
        <v>15367000</v>
      </c>
      <c r="E4" s="3">
        <f t="shared" si="0"/>
        <v>155633000</v>
      </c>
      <c r="F4" s="3">
        <v>17216</v>
      </c>
      <c r="G4" s="3">
        <f aca="true" t="shared" si="5" ref="G4:G53">E4/F4</f>
        <v>9040.02091078067</v>
      </c>
      <c r="H4" s="17">
        <v>0.9770124505496683</v>
      </c>
      <c r="I4" s="17">
        <v>1.2399165295802108</v>
      </c>
      <c r="J4" s="33">
        <f aca="true" t="shared" si="6" ref="J4:J52">J$53</f>
        <v>0.7173655245880982</v>
      </c>
      <c r="K4" s="7">
        <f t="shared" si="1"/>
        <v>9252.718228610847</v>
      </c>
      <c r="L4" s="7">
        <f t="shared" si="2"/>
        <v>7290.830225354993</v>
      </c>
      <c r="M4" s="6">
        <f t="shared" si="3"/>
        <v>12601.694116777258</v>
      </c>
      <c r="N4" s="7">
        <f t="shared" si="4"/>
        <v>10402.467935666195</v>
      </c>
    </row>
    <row r="5" spans="1:14" ht="11.25">
      <c r="A5" s="2" t="s">
        <v>5</v>
      </c>
      <c r="B5" s="3">
        <v>694000000</v>
      </c>
      <c r="C5" s="3">
        <v>235000000</v>
      </c>
      <c r="D5" s="3">
        <v>113000000</v>
      </c>
      <c r="E5" s="3">
        <f t="shared" si="0"/>
        <v>816000000</v>
      </c>
      <c r="F5" s="3">
        <v>164930</v>
      </c>
      <c r="G5" s="3">
        <f t="shared" si="5"/>
        <v>4947.553507548657</v>
      </c>
      <c r="H5" s="17">
        <v>1.04954145552253</v>
      </c>
      <c r="I5" s="17">
        <v>0.938606709503255</v>
      </c>
      <c r="J5" s="33">
        <f t="shared" si="6"/>
        <v>0.7173655245880982</v>
      </c>
      <c r="K5" s="7">
        <f t="shared" si="1"/>
        <v>4714.014374101538</v>
      </c>
      <c r="L5" s="7">
        <f t="shared" si="2"/>
        <v>5271.1678463997805</v>
      </c>
      <c r="M5" s="6">
        <f t="shared" si="3"/>
        <v>6896.837578568438</v>
      </c>
      <c r="N5" s="7">
        <f t="shared" si="4"/>
        <v>7001.107508693958</v>
      </c>
    </row>
    <row r="6" spans="1:14" ht="11.25">
      <c r="A6" s="2" t="s">
        <v>6</v>
      </c>
      <c r="B6" s="3">
        <v>482000000</v>
      </c>
      <c r="C6" s="3">
        <v>0</v>
      </c>
      <c r="D6" s="3">
        <v>131600000</v>
      </c>
      <c r="E6" s="3">
        <f t="shared" si="0"/>
        <v>350400000</v>
      </c>
      <c r="F6" s="3">
        <v>75019</v>
      </c>
      <c r="G6" s="3">
        <f t="shared" si="5"/>
        <v>4670.816726429304</v>
      </c>
      <c r="H6" s="17">
        <v>0.9696983613639428</v>
      </c>
      <c r="I6" s="17">
        <v>0.9034563362062906</v>
      </c>
      <c r="J6" s="33">
        <f t="shared" si="6"/>
        <v>0.7173655245880982</v>
      </c>
      <c r="K6" s="7">
        <f t="shared" si="1"/>
        <v>4816.772836307056</v>
      </c>
      <c r="L6" s="7">
        <f t="shared" si="2"/>
        <v>5169.9418546806155</v>
      </c>
      <c r="M6" s="6">
        <f t="shared" si="3"/>
        <v>6511.069414872181</v>
      </c>
      <c r="N6" s="7">
        <f t="shared" si="4"/>
        <v>7432.047824114165</v>
      </c>
    </row>
    <row r="7" spans="1:14" ht="11.25">
      <c r="A7" s="2" t="s">
        <v>7</v>
      </c>
      <c r="B7" s="3">
        <v>5934700000</v>
      </c>
      <c r="C7" s="3">
        <v>1341900000</v>
      </c>
      <c r="D7" s="3">
        <v>778900000</v>
      </c>
      <c r="E7" s="3">
        <f t="shared" si="0"/>
        <v>6497700000</v>
      </c>
      <c r="F7" s="3">
        <v>1325525</v>
      </c>
      <c r="G7" s="3">
        <f t="shared" si="5"/>
        <v>4901.982233454669</v>
      </c>
      <c r="H7" s="17">
        <v>0.903039309912969</v>
      </c>
      <c r="I7" s="17">
        <v>1.07722173792819</v>
      </c>
      <c r="J7" s="33">
        <f t="shared" si="6"/>
        <v>0.7173655245880982</v>
      </c>
      <c r="K7" s="7">
        <f t="shared" si="1"/>
        <v>5428.3154450132415</v>
      </c>
      <c r="L7" s="7">
        <f t="shared" si="2"/>
        <v>4550.578642130452</v>
      </c>
      <c r="M7" s="6">
        <f t="shared" si="3"/>
        <v>6833.311701547579</v>
      </c>
      <c r="N7" s="7">
        <f t="shared" si="4"/>
        <v>7024.565508636487</v>
      </c>
    </row>
    <row r="8" spans="1:14" ht="11.25">
      <c r="A8" s="2" t="s">
        <v>8</v>
      </c>
      <c r="B8" s="3">
        <v>585000000</v>
      </c>
      <c r="C8" s="3">
        <v>22600000</v>
      </c>
      <c r="D8" s="3">
        <v>93900000</v>
      </c>
      <c r="E8" s="3">
        <f t="shared" si="0"/>
        <v>513700000</v>
      </c>
      <c r="F8" s="3">
        <v>136086</v>
      </c>
      <c r="G8" s="3">
        <f t="shared" si="5"/>
        <v>3774.81886454154</v>
      </c>
      <c r="H8" s="17">
        <v>1.0467194695430186</v>
      </c>
      <c r="I8" s="17">
        <v>0.9763005638119877</v>
      </c>
      <c r="J8" s="33">
        <f t="shared" si="6"/>
        <v>0.7173655245880982</v>
      </c>
      <c r="K8" s="7">
        <f t="shared" si="1"/>
        <v>3606.3329042590244</v>
      </c>
      <c r="L8" s="7">
        <f t="shared" si="2"/>
        <v>3866.451587206581</v>
      </c>
      <c r="M8" s="6">
        <f t="shared" si="3"/>
        <v>5262.057814541605</v>
      </c>
      <c r="N8" s="7">
        <f t="shared" si="4"/>
        <v>5149.223859382794</v>
      </c>
    </row>
    <row r="9" spans="1:14" ht="11.25">
      <c r="A9" s="2" t="s">
        <v>9</v>
      </c>
      <c r="B9" s="3">
        <v>528800000</v>
      </c>
      <c r="C9" s="3">
        <v>0</v>
      </c>
      <c r="D9" s="3">
        <v>95100000</v>
      </c>
      <c r="E9" s="3">
        <f t="shared" si="0"/>
        <v>433700000</v>
      </c>
      <c r="F9" s="3">
        <v>56659</v>
      </c>
      <c r="G9" s="3">
        <f t="shared" si="5"/>
        <v>7654.565029386329</v>
      </c>
      <c r="H9" s="17">
        <v>1.0054204973708727</v>
      </c>
      <c r="I9" s="17">
        <v>1.2399165295802108</v>
      </c>
      <c r="J9" s="33">
        <f t="shared" si="6"/>
        <v>0.7173655245880982</v>
      </c>
      <c r="K9" s="7">
        <f t="shared" si="1"/>
        <v>7613.297172081389</v>
      </c>
      <c r="L9" s="7">
        <f t="shared" si="2"/>
        <v>6173.451879037275</v>
      </c>
      <c r="M9" s="6">
        <f t="shared" si="3"/>
        <v>10670.383182661975</v>
      </c>
      <c r="N9" s="7">
        <f t="shared" si="4"/>
        <v>8559.331189010498</v>
      </c>
    </row>
    <row r="10" spans="1:14" ht="11.25">
      <c r="A10" s="2" t="s">
        <v>10</v>
      </c>
      <c r="B10" s="3">
        <v>158300000</v>
      </c>
      <c r="C10" s="3">
        <v>0</v>
      </c>
      <c r="D10" s="3">
        <v>3500000</v>
      </c>
      <c r="E10" s="3">
        <f t="shared" si="0"/>
        <v>154800000</v>
      </c>
      <c r="F10" s="3">
        <v>27225</v>
      </c>
      <c r="G10" s="3">
        <f t="shared" si="5"/>
        <v>5685.9504132231405</v>
      </c>
      <c r="H10" s="17">
        <v>1.1890025980201784</v>
      </c>
      <c r="I10" s="17">
        <v>1.0141647802632996</v>
      </c>
      <c r="J10" s="33">
        <f t="shared" si="6"/>
        <v>0.7173655245880982</v>
      </c>
      <c r="K10" s="7">
        <f t="shared" si="1"/>
        <v>4782.117736908969</v>
      </c>
      <c r="L10" s="7">
        <f t="shared" si="2"/>
        <v>5606.53507583545</v>
      </c>
      <c r="M10" s="6">
        <f t="shared" si="3"/>
        <v>7926.155102711324</v>
      </c>
      <c r="N10" s="7">
        <f t="shared" si="4"/>
        <v>6573.115122083814</v>
      </c>
    </row>
    <row r="11" spans="1:14" ht="11.25">
      <c r="A11" s="2" t="s">
        <v>11</v>
      </c>
      <c r="B11" s="3">
        <v>2109700000</v>
      </c>
      <c r="C11" s="3">
        <v>0</v>
      </c>
      <c r="D11" s="3">
        <v>262600000</v>
      </c>
      <c r="E11" s="3">
        <f t="shared" si="0"/>
        <v>1847100000</v>
      </c>
      <c r="F11" s="3">
        <v>402441</v>
      </c>
      <c r="G11" s="3">
        <f t="shared" si="5"/>
        <v>4589.741104907303</v>
      </c>
      <c r="H11" s="17">
        <v>1.002671253696493</v>
      </c>
      <c r="I11" s="17">
        <v>0.9360093312524312</v>
      </c>
      <c r="J11" s="33">
        <f t="shared" si="6"/>
        <v>0.7173655245880982</v>
      </c>
      <c r="K11" s="7">
        <f t="shared" si="1"/>
        <v>4577.513405302642</v>
      </c>
      <c r="L11" s="7">
        <f t="shared" si="2"/>
        <v>4903.52067192106</v>
      </c>
      <c r="M11" s="6">
        <f t="shared" si="3"/>
        <v>6398.050850774676</v>
      </c>
      <c r="N11" s="7">
        <f t="shared" si="4"/>
        <v>6817.245675885347</v>
      </c>
    </row>
    <row r="12" spans="1:14" ht="11.25">
      <c r="A12" s="2" t="s">
        <v>12</v>
      </c>
      <c r="B12" s="3">
        <v>1644300000</v>
      </c>
      <c r="C12" s="3">
        <v>4800000</v>
      </c>
      <c r="D12" s="3">
        <v>271900000</v>
      </c>
      <c r="E12" s="3">
        <f t="shared" si="0"/>
        <v>1377200000</v>
      </c>
      <c r="F12" s="3">
        <v>217236</v>
      </c>
      <c r="G12" s="3">
        <f t="shared" si="5"/>
        <v>6339.649045277946</v>
      </c>
      <c r="H12" s="17">
        <v>1.0104914787225032</v>
      </c>
      <c r="I12" s="17">
        <v>0.9451785404627663</v>
      </c>
      <c r="J12" s="33">
        <f t="shared" si="6"/>
        <v>0.7173655245880982</v>
      </c>
      <c r="K12" s="7">
        <f t="shared" si="1"/>
        <v>6273.827319447306</v>
      </c>
      <c r="L12" s="7">
        <f t="shared" si="2"/>
        <v>6707.356096102233</v>
      </c>
      <c r="M12" s="6">
        <f t="shared" si="3"/>
        <v>8837.404123815524</v>
      </c>
      <c r="N12" s="7">
        <f t="shared" si="4"/>
        <v>9252.907208064506</v>
      </c>
    </row>
    <row r="13" spans="1:14" ht="11.25">
      <c r="A13" s="2" t="s">
        <v>13</v>
      </c>
      <c r="B13" s="3">
        <v>351127000</v>
      </c>
      <c r="C13" s="3">
        <v>0</v>
      </c>
      <c r="D13" s="3">
        <v>71100000</v>
      </c>
      <c r="E13" s="3">
        <f t="shared" si="0"/>
        <v>280027000</v>
      </c>
      <c r="F13" s="3">
        <v>30633</v>
      </c>
      <c r="G13" s="3">
        <f t="shared" si="5"/>
        <v>9141.350830803382</v>
      </c>
      <c r="H13" s="17">
        <v>1.0556502912925454</v>
      </c>
      <c r="I13" s="17">
        <v>1.2399165295802108</v>
      </c>
      <c r="J13" s="33">
        <f t="shared" si="6"/>
        <v>0.7173655245880982</v>
      </c>
      <c r="K13" s="7">
        <f t="shared" si="1"/>
        <v>8659.44992030519</v>
      </c>
      <c r="L13" s="7">
        <f t="shared" si="2"/>
        <v>7372.553403976556</v>
      </c>
      <c r="M13" s="6">
        <f t="shared" si="3"/>
        <v>12742.94696006227</v>
      </c>
      <c r="N13" s="7">
        <f t="shared" si="4"/>
        <v>9735.479662391708</v>
      </c>
    </row>
    <row r="14" spans="1:14" ht="11.25">
      <c r="A14" s="2" t="s">
        <v>14</v>
      </c>
      <c r="B14" s="3">
        <v>240800000</v>
      </c>
      <c r="C14" s="3">
        <v>10400000</v>
      </c>
      <c r="D14" s="3">
        <v>29192300</v>
      </c>
      <c r="E14" s="3">
        <f t="shared" si="0"/>
        <v>222007700</v>
      </c>
      <c r="F14" s="3">
        <v>40818</v>
      </c>
      <c r="G14" s="3">
        <f t="shared" si="5"/>
        <v>5438.965652408251</v>
      </c>
      <c r="H14" s="17">
        <v>1.0520730870722512</v>
      </c>
      <c r="I14" s="17">
        <v>0.9276829108258463</v>
      </c>
      <c r="J14" s="33">
        <f t="shared" si="6"/>
        <v>0.7173655245880982</v>
      </c>
      <c r="K14" s="7">
        <f t="shared" si="1"/>
        <v>5169.76027544247</v>
      </c>
      <c r="L14" s="7">
        <f t="shared" si="2"/>
        <v>5862.957686227452</v>
      </c>
      <c r="M14" s="6">
        <f t="shared" si="3"/>
        <v>7581.860942552589</v>
      </c>
      <c r="N14" s="7">
        <f t="shared" si="4"/>
        <v>7768.3779586468245</v>
      </c>
    </row>
    <row r="15" spans="1:14" ht="11.25">
      <c r="A15" s="2" t="s">
        <v>15</v>
      </c>
      <c r="B15" s="3">
        <v>1918400000</v>
      </c>
      <c r="C15" s="3">
        <v>445500000</v>
      </c>
      <c r="D15" s="3">
        <v>419900000</v>
      </c>
      <c r="E15" s="3">
        <f t="shared" si="0"/>
        <v>1944000000</v>
      </c>
      <c r="F15" s="3">
        <v>338802</v>
      </c>
      <c r="G15" s="3">
        <f t="shared" si="5"/>
        <v>5737.864593479378</v>
      </c>
      <c r="H15" s="17">
        <v>0.9706804425532329</v>
      </c>
      <c r="I15" s="17">
        <v>1.060224774920443</v>
      </c>
      <c r="J15" s="33">
        <f t="shared" si="6"/>
        <v>0.7173655245880982</v>
      </c>
      <c r="K15" s="7">
        <f t="shared" si="1"/>
        <v>5911.177707863119</v>
      </c>
      <c r="L15" s="7">
        <f t="shared" si="2"/>
        <v>5411.932195142237</v>
      </c>
      <c r="M15" s="6">
        <f t="shared" si="3"/>
        <v>7998.522924242817</v>
      </c>
      <c r="N15" s="7">
        <f t="shared" si="4"/>
        <v>7772.049643307977</v>
      </c>
    </row>
    <row r="16" spans="1:14" ht="11.25">
      <c r="A16" s="2" t="s">
        <v>16</v>
      </c>
      <c r="B16" s="3">
        <v>990600000</v>
      </c>
      <c r="C16" s="3">
        <v>0</v>
      </c>
      <c r="D16" s="3">
        <v>141700000</v>
      </c>
      <c r="E16" s="3">
        <f t="shared" si="0"/>
        <v>848900000</v>
      </c>
      <c r="F16" s="3">
        <v>174731</v>
      </c>
      <c r="G16" s="3">
        <f t="shared" si="5"/>
        <v>4858.3250825554705</v>
      </c>
      <c r="H16" s="17">
        <v>1.1298315242971948</v>
      </c>
      <c r="I16" s="17">
        <v>1.0143927890180862</v>
      </c>
      <c r="J16" s="33">
        <f t="shared" si="6"/>
        <v>0.7173655245880982</v>
      </c>
      <c r="K16" s="7">
        <f t="shared" si="1"/>
        <v>4300.0438366928765</v>
      </c>
      <c r="L16" s="7">
        <f t="shared" si="2"/>
        <v>4789.392368668395</v>
      </c>
      <c r="M16" s="6">
        <f t="shared" si="3"/>
        <v>6772.454092138114</v>
      </c>
      <c r="N16" s="7">
        <f t="shared" si="4"/>
        <v>5909.166517357413</v>
      </c>
    </row>
    <row r="17" spans="1:14" ht="11.25">
      <c r="A17" s="2" t="s">
        <v>17</v>
      </c>
      <c r="B17" s="3">
        <v>670600000</v>
      </c>
      <c r="C17" s="3">
        <v>27000000</v>
      </c>
      <c r="D17" s="3">
        <v>112400000</v>
      </c>
      <c r="E17" s="3">
        <f t="shared" si="0"/>
        <v>585200000</v>
      </c>
      <c r="F17" s="3">
        <v>95023</v>
      </c>
      <c r="G17" s="3">
        <f t="shared" si="5"/>
        <v>6158.508992559696</v>
      </c>
      <c r="H17" s="17">
        <v>1.0753876674097644</v>
      </c>
      <c r="I17" s="17">
        <v>1.0112676864961638</v>
      </c>
      <c r="J17" s="33">
        <f t="shared" si="6"/>
        <v>0.7173655245880982</v>
      </c>
      <c r="K17" s="7">
        <f t="shared" si="1"/>
        <v>5726.780378087658</v>
      </c>
      <c r="L17" s="7">
        <f t="shared" si="2"/>
        <v>6089.890021006874</v>
      </c>
      <c r="M17" s="6">
        <f t="shared" si="3"/>
        <v>8584.896794553697</v>
      </c>
      <c r="N17" s="7">
        <f t="shared" si="4"/>
        <v>7894.123139807657</v>
      </c>
    </row>
    <row r="18" spans="1:14" ht="11.25">
      <c r="A18" s="2" t="s">
        <v>18</v>
      </c>
      <c r="B18" s="3">
        <v>525500000</v>
      </c>
      <c r="C18" s="3">
        <v>125100000</v>
      </c>
      <c r="D18" s="3">
        <v>148500000</v>
      </c>
      <c r="E18" s="3">
        <f t="shared" si="0"/>
        <v>502100000</v>
      </c>
      <c r="F18" s="3">
        <v>100292</v>
      </c>
      <c r="G18" s="3">
        <f t="shared" si="5"/>
        <v>5006.381366410083</v>
      </c>
      <c r="H18" s="17">
        <v>1.0467476917624419</v>
      </c>
      <c r="I18" s="17">
        <v>1.0171713088593002</v>
      </c>
      <c r="J18" s="33">
        <f t="shared" si="6"/>
        <v>0.7173655245880982</v>
      </c>
      <c r="K18" s="7">
        <f t="shared" si="1"/>
        <v>4782.796662279409</v>
      </c>
      <c r="L18" s="7">
        <f t="shared" si="2"/>
        <v>4921.866476969799</v>
      </c>
      <c r="M18" s="6">
        <f t="shared" si="3"/>
        <v>6978.842995395799</v>
      </c>
      <c r="N18" s="7">
        <f t="shared" si="4"/>
        <v>6554.616916731136</v>
      </c>
    </row>
    <row r="19" spans="1:14" ht="11.25">
      <c r="A19" s="2" t="s">
        <v>19</v>
      </c>
      <c r="B19" s="3">
        <v>699500000</v>
      </c>
      <c r="C19" s="3">
        <v>0</v>
      </c>
      <c r="D19" s="3">
        <v>134700000</v>
      </c>
      <c r="E19" s="3">
        <f t="shared" si="0"/>
        <v>564800000</v>
      </c>
      <c r="F19" s="3">
        <v>114390</v>
      </c>
      <c r="G19" s="3">
        <f t="shared" si="5"/>
        <v>4937.494536235685</v>
      </c>
      <c r="H19" s="17">
        <v>1.0204770916830856</v>
      </c>
      <c r="I19" s="17">
        <v>0.9150954449802924</v>
      </c>
      <c r="J19" s="33">
        <f t="shared" si="6"/>
        <v>0.7173655245880982</v>
      </c>
      <c r="K19" s="7">
        <f t="shared" si="1"/>
        <v>4838.41781111638</v>
      </c>
      <c r="L19" s="7">
        <f t="shared" si="2"/>
        <v>5395.606068547329</v>
      </c>
      <c r="M19" s="6">
        <f t="shared" si="3"/>
        <v>6882.815478302681</v>
      </c>
      <c r="N19" s="7">
        <f t="shared" si="4"/>
        <v>7370.491900078964</v>
      </c>
    </row>
    <row r="20" spans="1:14" ht="11.25">
      <c r="A20" s="2" t="s">
        <v>20</v>
      </c>
      <c r="B20" s="3">
        <v>645900000</v>
      </c>
      <c r="C20" s="3">
        <v>0</v>
      </c>
      <c r="D20" s="3">
        <v>150400000</v>
      </c>
      <c r="E20" s="3">
        <f t="shared" si="0"/>
        <v>495500000</v>
      </c>
      <c r="F20" s="3">
        <v>136135</v>
      </c>
      <c r="G20" s="3">
        <f t="shared" si="5"/>
        <v>3639.7693466044734</v>
      </c>
      <c r="H20" s="17">
        <v>1.0114417415167996</v>
      </c>
      <c r="I20" s="17">
        <v>0.9076709831325075</v>
      </c>
      <c r="J20" s="33">
        <f t="shared" si="6"/>
        <v>0.7173655245880982</v>
      </c>
      <c r="K20" s="7">
        <f t="shared" si="1"/>
        <v>3598.595151062409</v>
      </c>
      <c r="L20" s="7">
        <f t="shared" si="2"/>
        <v>4010.0095896456755</v>
      </c>
      <c r="M20" s="6">
        <f t="shared" si="3"/>
        <v>5073.800206239881</v>
      </c>
      <c r="N20" s="7">
        <f t="shared" si="4"/>
        <v>5526.676409973952</v>
      </c>
    </row>
    <row r="21" spans="1:14" ht="11.25">
      <c r="A21" s="2" t="s">
        <v>21</v>
      </c>
      <c r="B21" s="3">
        <v>175200000</v>
      </c>
      <c r="C21" s="3">
        <v>0</v>
      </c>
      <c r="D21" s="3">
        <v>10200000</v>
      </c>
      <c r="E21" s="3">
        <f t="shared" si="0"/>
        <v>165000000</v>
      </c>
      <c r="F21" s="3">
        <v>27154</v>
      </c>
      <c r="G21" s="3">
        <f t="shared" si="5"/>
        <v>6076.452824629889</v>
      </c>
      <c r="H21" s="17">
        <v>1.0190310536050688</v>
      </c>
      <c r="I21" s="17">
        <v>1.0809031536914921</v>
      </c>
      <c r="J21" s="33">
        <f t="shared" si="6"/>
        <v>0.7173655245880982</v>
      </c>
      <c r="K21" s="7">
        <f t="shared" si="1"/>
        <v>5962.971200075765</v>
      </c>
      <c r="L21" s="7">
        <f t="shared" si="2"/>
        <v>5621.644088906239</v>
      </c>
      <c r="M21" s="6">
        <f t="shared" si="3"/>
        <v>8470.511359071663</v>
      </c>
      <c r="N21" s="7">
        <f t="shared" si="4"/>
        <v>7690.160898343201</v>
      </c>
    </row>
    <row r="22" spans="1:14" ht="11.25">
      <c r="A22" s="2" t="s">
        <v>22</v>
      </c>
      <c r="B22" s="3">
        <v>807100000</v>
      </c>
      <c r="C22" s="3">
        <v>139100000</v>
      </c>
      <c r="D22" s="3">
        <v>209500000</v>
      </c>
      <c r="E22" s="3">
        <f t="shared" si="0"/>
        <v>736700000</v>
      </c>
      <c r="F22" s="3">
        <v>157929</v>
      </c>
      <c r="G22" s="3">
        <f t="shared" si="5"/>
        <v>4664.754414958621</v>
      </c>
      <c r="H22" s="17">
        <v>1.0098639956422237</v>
      </c>
      <c r="I22" s="17">
        <v>1.01425359353983</v>
      </c>
      <c r="J22" s="33">
        <f t="shared" si="6"/>
        <v>0.7173655245880982</v>
      </c>
      <c r="K22" s="7">
        <f t="shared" si="1"/>
        <v>4619.190737651823</v>
      </c>
      <c r="L22" s="7">
        <f t="shared" si="2"/>
        <v>4599.1992975624935</v>
      </c>
      <c r="M22" s="6">
        <f t="shared" si="3"/>
        <v>6502.618616411852</v>
      </c>
      <c r="N22" s="7">
        <f t="shared" si="4"/>
        <v>6348.612783080674</v>
      </c>
    </row>
    <row r="23" spans="1:14" ht="11.25">
      <c r="A23" s="2" t="s">
        <v>23</v>
      </c>
      <c r="B23" s="3">
        <v>799200000</v>
      </c>
      <c r="C23" s="3">
        <v>0</v>
      </c>
      <c r="D23" s="3">
        <v>32800000</v>
      </c>
      <c r="E23" s="3">
        <f t="shared" si="0"/>
        <v>766400000</v>
      </c>
      <c r="F23" s="3">
        <v>114327</v>
      </c>
      <c r="G23" s="3">
        <f t="shared" si="5"/>
        <v>6703.578332327446</v>
      </c>
      <c r="H23" s="17">
        <v>0.9773113723024829</v>
      </c>
      <c r="I23" s="17">
        <v>1.1693232147125403</v>
      </c>
      <c r="J23" s="33">
        <f t="shared" si="6"/>
        <v>0.7173655245880982</v>
      </c>
      <c r="K23" s="7">
        <f t="shared" si="1"/>
        <v>6859.2042641786165</v>
      </c>
      <c r="L23" s="7">
        <f t="shared" si="2"/>
        <v>5732.870303079902</v>
      </c>
      <c r="M23" s="6">
        <f t="shared" si="3"/>
        <v>9344.717724170745</v>
      </c>
      <c r="N23" s="7">
        <f t="shared" si="4"/>
        <v>8177.087837523691</v>
      </c>
    </row>
    <row r="24" spans="1:14" ht="11.25">
      <c r="A24" s="2" t="s">
        <v>24</v>
      </c>
      <c r="B24" s="3">
        <v>1696500000</v>
      </c>
      <c r="C24" s="3">
        <v>270600000</v>
      </c>
      <c r="D24" s="3">
        <v>207000000</v>
      </c>
      <c r="E24" s="3">
        <f t="shared" si="0"/>
        <v>1760100000</v>
      </c>
      <c r="F24" s="3">
        <v>311327</v>
      </c>
      <c r="G24" s="3">
        <f t="shared" si="5"/>
        <v>5653.541131993049</v>
      </c>
      <c r="H24" s="17">
        <v>1.058824112322911</v>
      </c>
      <c r="I24" s="17">
        <v>1.0353316320552657</v>
      </c>
      <c r="J24" s="33">
        <f t="shared" si="6"/>
        <v>0.7173655245880982</v>
      </c>
      <c r="K24" s="7">
        <f t="shared" si="1"/>
        <v>5339.452574035149</v>
      </c>
      <c r="L24" s="7">
        <f t="shared" si="2"/>
        <v>5460.608907283212</v>
      </c>
      <c r="M24" s="6">
        <f t="shared" si="3"/>
        <v>7880.976905377824</v>
      </c>
      <c r="N24" s="7">
        <f t="shared" si="4"/>
        <v>7189.136820491109</v>
      </c>
    </row>
    <row r="25" spans="1:14" ht="11.25">
      <c r="A25" s="2" t="s">
        <v>25</v>
      </c>
      <c r="B25" s="3">
        <v>1079600000</v>
      </c>
      <c r="C25" s="3">
        <v>0</v>
      </c>
      <c r="D25" s="3">
        <v>156800000</v>
      </c>
      <c r="E25" s="3">
        <f t="shared" si="0"/>
        <v>922800000</v>
      </c>
      <c r="F25" s="3">
        <v>156851</v>
      </c>
      <c r="G25" s="3">
        <f t="shared" si="5"/>
        <v>5883.290511377039</v>
      </c>
      <c r="H25" s="17">
        <v>0.9628880260934444</v>
      </c>
      <c r="I25" s="17">
        <v>1.0609002479272995</v>
      </c>
      <c r="J25" s="33">
        <f t="shared" si="6"/>
        <v>0.7173655245880982</v>
      </c>
      <c r="K25" s="7">
        <f t="shared" si="1"/>
        <v>6110.046393708181</v>
      </c>
      <c r="L25" s="7">
        <f t="shared" si="2"/>
        <v>5545.564272297356</v>
      </c>
      <c r="M25" s="6">
        <f t="shared" si="3"/>
        <v>8201.245125008129</v>
      </c>
      <c r="N25" s="7">
        <f t="shared" si="4"/>
        <v>8028.4083803885105</v>
      </c>
    </row>
    <row r="26" spans="1:14" ht="11.25">
      <c r="A26" s="2" t="s">
        <v>26</v>
      </c>
      <c r="B26" s="3">
        <v>603400000</v>
      </c>
      <c r="C26" s="3">
        <v>31700000</v>
      </c>
      <c r="D26" s="3">
        <v>168800000</v>
      </c>
      <c r="E26" s="3">
        <f t="shared" si="0"/>
        <v>466300000</v>
      </c>
      <c r="F26" s="3">
        <v>96350</v>
      </c>
      <c r="G26" s="3">
        <f t="shared" si="5"/>
        <v>4839.647119875454</v>
      </c>
      <c r="H26" s="17">
        <v>1.0299198016095699</v>
      </c>
      <c r="I26" s="17">
        <v>0.897591379253781</v>
      </c>
      <c r="J26" s="33">
        <f t="shared" si="6"/>
        <v>0.7173655245880982</v>
      </c>
      <c r="K26" s="7">
        <f t="shared" si="1"/>
        <v>4699.052404189143</v>
      </c>
      <c r="L26" s="7">
        <f t="shared" si="2"/>
        <v>5391.815509523865</v>
      </c>
      <c r="M26" s="6">
        <f t="shared" si="3"/>
        <v>6746.417208513492</v>
      </c>
      <c r="N26" s="7">
        <f t="shared" si="4"/>
        <v>7297.78583467316</v>
      </c>
    </row>
    <row r="27" spans="1:14" ht="11.25">
      <c r="A27" s="2" t="s">
        <v>27</v>
      </c>
      <c r="B27" s="3">
        <v>749200000</v>
      </c>
      <c r="C27" s="3">
        <v>76200000</v>
      </c>
      <c r="D27" s="3">
        <v>33100000</v>
      </c>
      <c r="E27" s="3">
        <f t="shared" si="0"/>
        <v>792300000</v>
      </c>
      <c r="F27" s="3">
        <v>146221</v>
      </c>
      <c r="G27" s="3">
        <f t="shared" si="5"/>
        <v>5418.5103370924835</v>
      </c>
      <c r="H27" s="17">
        <v>0.9642345109213865</v>
      </c>
      <c r="I27" s="17">
        <v>1.0154287876870587</v>
      </c>
      <c r="J27" s="33">
        <f t="shared" si="6"/>
        <v>0.7173655245880982</v>
      </c>
      <c r="K27" s="7">
        <f t="shared" si="1"/>
        <v>5619.494299073322</v>
      </c>
      <c r="L27" s="7">
        <f t="shared" si="2"/>
        <v>5336.179555668058</v>
      </c>
      <c r="M27" s="6">
        <f t="shared" si="3"/>
        <v>7553.346448038077</v>
      </c>
      <c r="N27" s="7">
        <f t="shared" si="4"/>
        <v>7714.490738485788</v>
      </c>
    </row>
    <row r="28" spans="1:14" ht="11.25">
      <c r="A28" s="2" t="s">
        <v>28</v>
      </c>
      <c r="B28" s="3">
        <v>125700000</v>
      </c>
      <c r="C28" s="3">
        <v>2600000</v>
      </c>
      <c r="D28" s="3">
        <v>11100000</v>
      </c>
      <c r="E28" s="3">
        <f t="shared" si="0"/>
        <v>117200000</v>
      </c>
      <c r="F28" s="3">
        <v>33105</v>
      </c>
      <c r="G28" s="3">
        <f t="shared" si="5"/>
        <v>3540.250717414288</v>
      </c>
      <c r="H28" s="17">
        <v>1.025242348740785</v>
      </c>
      <c r="I28" s="17">
        <v>0.9250067957388374</v>
      </c>
      <c r="J28" s="33">
        <f t="shared" si="6"/>
        <v>0.7173655245880982</v>
      </c>
      <c r="K28" s="7">
        <f t="shared" si="1"/>
        <v>3453.0866987327113</v>
      </c>
      <c r="L28" s="7">
        <f t="shared" si="2"/>
        <v>3827.2699549050967</v>
      </c>
      <c r="M28" s="6">
        <f t="shared" si="3"/>
        <v>4935.072283334292</v>
      </c>
      <c r="N28" s="7">
        <f t="shared" si="4"/>
        <v>5203.817506827709</v>
      </c>
    </row>
    <row r="29" spans="1:14" ht="11.25">
      <c r="A29" s="2" t="s">
        <v>29</v>
      </c>
      <c r="B29" s="3">
        <v>401800000</v>
      </c>
      <c r="C29" s="3">
        <v>56200000</v>
      </c>
      <c r="D29" s="3">
        <v>145600000</v>
      </c>
      <c r="E29" s="3">
        <f t="shared" si="0"/>
        <v>312400000</v>
      </c>
      <c r="F29" s="3">
        <v>64423</v>
      </c>
      <c r="G29" s="3">
        <f t="shared" si="5"/>
        <v>4849.199819940083</v>
      </c>
      <c r="H29" s="17">
        <v>1.0205608095953456</v>
      </c>
      <c r="I29" s="17">
        <v>1.0266469121568738</v>
      </c>
      <c r="J29" s="33">
        <f t="shared" si="6"/>
        <v>0.7173655245880982</v>
      </c>
      <c r="K29" s="7">
        <f t="shared" si="1"/>
        <v>4751.505029732428</v>
      </c>
      <c r="L29" s="7">
        <f t="shared" si="2"/>
        <v>4723.337461515801</v>
      </c>
      <c r="M29" s="6">
        <f t="shared" si="3"/>
        <v>6759.733571981215</v>
      </c>
      <c r="N29" s="7">
        <f t="shared" si="4"/>
        <v>6451.6319905242635</v>
      </c>
    </row>
    <row r="30" spans="1:14" ht="11.25">
      <c r="A30" s="2" t="s">
        <v>30</v>
      </c>
      <c r="B30" s="3">
        <v>237600000</v>
      </c>
      <c r="C30" s="3">
        <v>0</v>
      </c>
      <c r="D30" s="3">
        <v>23200000</v>
      </c>
      <c r="E30" s="3">
        <f t="shared" si="0"/>
        <v>214400000</v>
      </c>
      <c r="F30" s="3">
        <v>39601</v>
      </c>
      <c r="G30" s="3">
        <f t="shared" si="5"/>
        <v>5414.00469685109</v>
      </c>
      <c r="H30" s="17">
        <v>1.0081619201475962</v>
      </c>
      <c r="I30" s="17">
        <v>0.9887323135038361</v>
      </c>
      <c r="J30" s="33">
        <f t="shared" si="6"/>
        <v>0.7173655245880982</v>
      </c>
      <c r="K30" s="7">
        <f t="shared" si="1"/>
        <v>5370.173767382994</v>
      </c>
      <c r="L30" s="7">
        <f t="shared" si="2"/>
        <v>5475.70320389866</v>
      </c>
      <c r="M30" s="6">
        <f t="shared" si="3"/>
        <v>7547.065632906933</v>
      </c>
      <c r="N30" s="7">
        <f t="shared" si="4"/>
        <v>7571.27654852379</v>
      </c>
    </row>
    <row r="31" spans="1:14" ht="11.25">
      <c r="A31" s="2" t="s">
        <v>31</v>
      </c>
      <c r="B31" s="3">
        <v>89000000</v>
      </c>
      <c r="C31" s="3">
        <v>0</v>
      </c>
      <c r="D31" s="3">
        <v>4300000</v>
      </c>
      <c r="E31" s="3">
        <f t="shared" si="0"/>
        <v>84700000</v>
      </c>
      <c r="F31" s="3">
        <v>27863</v>
      </c>
      <c r="G31" s="3">
        <f t="shared" si="5"/>
        <v>3039.8736675878404</v>
      </c>
      <c r="H31" s="17">
        <v>1.1190580480043657</v>
      </c>
      <c r="I31" s="17">
        <v>1.1596420988990903</v>
      </c>
      <c r="J31" s="33">
        <f t="shared" si="6"/>
        <v>0.7173655245880982</v>
      </c>
      <c r="K31" s="7">
        <f t="shared" si="1"/>
        <v>2716.4575358793013</v>
      </c>
      <c r="L31" s="7">
        <f t="shared" si="2"/>
        <v>2621.389539474079</v>
      </c>
      <c r="M31" s="6">
        <f t="shared" si="3"/>
        <v>4237.551936069545</v>
      </c>
      <c r="N31" s="7">
        <f t="shared" si="4"/>
        <v>3265.4154691017675</v>
      </c>
    </row>
    <row r="32" spans="1:14" ht="11.25">
      <c r="A32" s="2" t="s">
        <v>32</v>
      </c>
      <c r="B32" s="3">
        <v>1332049171</v>
      </c>
      <c r="C32" s="3">
        <v>161277905</v>
      </c>
      <c r="D32" s="3">
        <v>223089000</v>
      </c>
      <c r="E32" s="3">
        <f t="shared" si="0"/>
        <v>1270238076</v>
      </c>
      <c r="F32" s="3">
        <v>164684</v>
      </c>
      <c r="G32" s="3">
        <f t="shared" si="5"/>
        <v>7713.184498797697</v>
      </c>
      <c r="H32" s="17">
        <v>0.9348881538283005</v>
      </c>
      <c r="I32" s="17">
        <v>1.1827901428979843</v>
      </c>
      <c r="J32" s="33">
        <f t="shared" si="6"/>
        <v>0.7173655245880982</v>
      </c>
      <c r="K32" s="7">
        <f t="shared" si="1"/>
        <v>8250.382109574022</v>
      </c>
      <c r="L32" s="7">
        <f t="shared" si="2"/>
        <v>6521.177526809132</v>
      </c>
      <c r="M32" s="6">
        <f t="shared" si="3"/>
        <v>10752.098106786643</v>
      </c>
      <c r="N32" s="7">
        <f t="shared" si="4"/>
        <v>9723.57268784986</v>
      </c>
    </row>
    <row r="33" spans="1:14" ht="11.25">
      <c r="A33" s="2" t="s">
        <v>33</v>
      </c>
      <c r="B33" s="3">
        <v>418200000</v>
      </c>
      <c r="C33" s="3">
        <v>41300000</v>
      </c>
      <c r="D33" s="3">
        <v>66700000</v>
      </c>
      <c r="E33" s="3">
        <f t="shared" si="0"/>
        <v>392800000</v>
      </c>
      <c r="F33" s="3">
        <v>62808</v>
      </c>
      <c r="G33" s="3">
        <f t="shared" si="5"/>
        <v>6253.980384664374</v>
      </c>
      <c r="H33" s="17">
        <v>1.0730202495119745</v>
      </c>
      <c r="I33" s="17">
        <v>0.9310875759833902</v>
      </c>
      <c r="J33" s="33">
        <f t="shared" si="6"/>
        <v>0.7173655245880982</v>
      </c>
      <c r="K33" s="7">
        <f t="shared" si="1"/>
        <v>5828.3898999192015</v>
      </c>
      <c r="L33" s="7">
        <f t="shared" si="2"/>
        <v>6716.855155176015</v>
      </c>
      <c r="M33" s="6">
        <f t="shared" si="3"/>
        <v>8717.982911508503</v>
      </c>
      <c r="N33" s="7">
        <f t="shared" si="4"/>
        <v>8726.047322879624</v>
      </c>
    </row>
    <row r="34" spans="1:14" ht="11.25">
      <c r="A34" s="2" t="s">
        <v>34</v>
      </c>
      <c r="B34" s="3">
        <v>2350000000</v>
      </c>
      <c r="C34" s="3">
        <v>343000000</v>
      </c>
      <c r="D34" s="3">
        <v>460000000</v>
      </c>
      <c r="E34" s="3">
        <f t="shared" si="0"/>
        <v>2233000000</v>
      </c>
      <c r="F34" s="3">
        <v>425953</v>
      </c>
      <c r="G34" s="3">
        <f t="shared" si="5"/>
        <v>5242.362420267024</v>
      </c>
      <c r="H34" s="17">
        <v>0.9272314092597174</v>
      </c>
      <c r="I34" s="17">
        <v>1.1174946922936322</v>
      </c>
      <c r="J34" s="33">
        <f t="shared" si="6"/>
        <v>0.7173655245880982</v>
      </c>
      <c r="K34" s="7">
        <f t="shared" si="1"/>
        <v>5653.780025045117</v>
      </c>
      <c r="L34" s="7">
        <f t="shared" si="2"/>
        <v>4691.174335250932</v>
      </c>
      <c r="M34" s="6">
        <f t="shared" si="3"/>
        <v>7307.798103731176</v>
      </c>
      <c r="N34" s="7">
        <f t="shared" si="4"/>
        <v>7052.659823918129</v>
      </c>
    </row>
    <row r="35" spans="1:14" ht="11.25">
      <c r="A35" s="2" t="s">
        <v>35</v>
      </c>
      <c r="B35" s="3">
        <v>1788100000</v>
      </c>
      <c r="C35" s="3">
        <v>87700000</v>
      </c>
      <c r="D35" s="3">
        <v>355900000</v>
      </c>
      <c r="E35" s="3">
        <f aca="true" t="shared" si="7" ref="E35:E52">B35+C35-D35</f>
        <v>1519900000</v>
      </c>
      <c r="F35" s="3">
        <v>239115</v>
      </c>
      <c r="G35" s="3">
        <f t="shared" si="5"/>
        <v>6356.3557284151975</v>
      </c>
      <c r="H35" s="17">
        <v>0.965041576001097</v>
      </c>
      <c r="I35" s="17">
        <v>0.9391285753788039</v>
      </c>
      <c r="J35" s="33">
        <f t="shared" si="6"/>
        <v>0.7173655245880982</v>
      </c>
      <c r="K35" s="7">
        <f aca="true" t="shared" si="8" ref="K35:K53">G35/H35</f>
        <v>6586.61335064384</v>
      </c>
      <c r="L35" s="7">
        <f aca="true" t="shared" si="9" ref="L35:L53">G35/I35</f>
        <v>6768.355148656102</v>
      </c>
      <c r="M35" s="6">
        <f aca="true" t="shared" si="10" ref="M35:M53">G35/J35</f>
        <v>8860.693064480529</v>
      </c>
      <c r="N35" s="7">
        <f aca="true" t="shared" si="11" ref="N35:N53">((G35/J35)/H35)/I35</f>
        <v>9776.797352364567</v>
      </c>
    </row>
    <row r="36" spans="1:14" ht="11.25">
      <c r="A36" s="2" t="s">
        <v>36</v>
      </c>
      <c r="B36" s="3">
        <v>154300000</v>
      </c>
      <c r="C36" s="3">
        <v>0</v>
      </c>
      <c r="D36" s="3">
        <v>33800000</v>
      </c>
      <c r="E36" s="3">
        <f t="shared" si="7"/>
        <v>120500000</v>
      </c>
      <c r="F36" s="3">
        <v>30917</v>
      </c>
      <c r="G36" s="3">
        <f t="shared" si="5"/>
        <v>3897.532102079762</v>
      </c>
      <c r="H36" s="17">
        <v>0.9878628169381227</v>
      </c>
      <c r="I36" s="17">
        <v>1.017845024347492</v>
      </c>
      <c r="J36" s="33">
        <f t="shared" si="6"/>
        <v>0.7173655245880982</v>
      </c>
      <c r="K36" s="7">
        <f t="shared" si="8"/>
        <v>3945.4183670564184</v>
      </c>
      <c r="L36" s="7">
        <f t="shared" si="9"/>
        <v>3829.1999359905953</v>
      </c>
      <c r="M36" s="6">
        <f t="shared" si="10"/>
        <v>5433.118777651984</v>
      </c>
      <c r="N36" s="7">
        <f t="shared" si="11"/>
        <v>5403.447082872787</v>
      </c>
    </row>
    <row r="37" spans="1:14" ht="11.25">
      <c r="A37" s="2" t="s">
        <v>37</v>
      </c>
      <c r="B37" s="3">
        <v>1770184400</v>
      </c>
      <c r="C37" s="3">
        <v>72200000</v>
      </c>
      <c r="D37" s="3">
        <v>262576600</v>
      </c>
      <c r="E37" s="3">
        <f t="shared" si="7"/>
        <v>1579807800</v>
      </c>
      <c r="F37" s="3">
        <v>322933</v>
      </c>
      <c r="G37" s="3">
        <f t="shared" si="5"/>
        <v>4892.060582226034</v>
      </c>
      <c r="H37" s="17">
        <v>1.1010267228711907</v>
      </c>
      <c r="I37" s="17">
        <v>1.0220345973407572</v>
      </c>
      <c r="J37" s="33">
        <f t="shared" si="6"/>
        <v>0.7173655245880982</v>
      </c>
      <c r="K37" s="7">
        <f t="shared" si="8"/>
        <v>4443.180606433252</v>
      </c>
      <c r="L37" s="7">
        <f t="shared" si="9"/>
        <v>4786.589998963576</v>
      </c>
      <c r="M37" s="6">
        <f t="shared" si="10"/>
        <v>6819.481024035816</v>
      </c>
      <c r="N37" s="7">
        <f t="shared" si="11"/>
        <v>6060.212709754333</v>
      </c>
    </row>
    <row r="38" spans="1:14" ht="11.25">
      <c r="A38" s="2" t="s">
        <v>38</v>
      </c>
      <c r="B38" s="3">
        <v>731000000</v>
      </c>
      <c r="C38" s="3">
        <v>19000000</v>
      </c>
      <c r="D38" s="3">
        <v>119000000</v>
      </c>
      <c r="E38" s="3">
        <f t="shared" si="7"/>
        <v>631000000</v>
      </c>
      <c r="F38" s="3">
        <v>117625</v>
      </c>
      <c r="G38" s="3">
        <f t="shared" si="5"/>
        <v>5364.5058448459085</v>
      </c>
      <c r="H38" s="17">
        <v>1.010315218260355</v>
      </c>
      <c r="I38" s="17">
        <v>0.902617413963603</v>
      </c>
      <c r="J38" s="33">
        <f t="shared" si="6"/>
        <v>0.7173655245880982</v>
      </c>
      <c r="K38" s="7">
        <f t="shared" si="8"/>
        <v>5309.7347717705</v>
      </c>
      <c r="L38" s="7">
        <f t="shared" si="9"/>
        <v>5943.277585670673</v>
      </c>
      <c r="M38" s="6">
        <f t="shared" si="10"/>
        <v>7478.064753566373</v>
      </c>
      <c r="N38" s="7">
        <f t="shared" si="11"/>
        <v>8200.27881023841</v>
      </c>
    </row>
    <row r="39" spans="1:14" ht="11.25">
      <c r="A39" s="2" t="s">
        <v>39</v>
      </c>
      <c r="B39" s="3">
        <v>477000000</v>
      </c>
      <c r="C39" s="3">
        <v>76100000</v>
      </c>
      <c r="D39" s="3">
        <v>98000000</v>
      </c>
      <c r="E39" s="3">
        <f t="shared" si="7"/>
        <v>455100000</v>
      </c>
      <c r="F39" s="3">
        <v>99039</v>
      </c>
      <c r="G39" s="3">
        <f t="shared" si="5"/>
        <v>4595.159482628055</v>
      </c>
      <c r="H39" s="17">
        <v>1.0163305822288349</v>
      </c>
      <c r="I39" s="17">
        <v>0.9532208287052008</v>
      </c>
      <c r="J39" s="33">
        <f t="shared" si="6"/>
        <v>0.7173655245880982</v>
      </c>
      <c r="K39" s="7">
        <f t="shared" si="8"/>
        <v>4521.323635219922</v>
      </c>
      <c r="L39" s="7">
        <f t="shared" si="9"/>
        <v>4820.6662551319305</v>
      </c>
      <c r="M39" s="6">
        <f t="shared" si="10"/>
        <v>6405.604012356929</v>
      </c>
      <c r="N39" s="7">
        <f t="shared" si="11"/>
        <v>6611.980589878121</v>
      </c>
    </row>
    <row r="40" spans="1:14" ht="11.25">
      <c r="A40" s="2" t="s">
        <v>40</v>
      </c>
      <c r="B40" s="3">
        <v>1407500000</v>
      </c>
      <c r="C40" s="3">
        <v>82300000</v>
      </c>
      <c r="D40" s="3">
        <v>77400000</v>
      </c>
      <c r="E40" s="3">
        <f t="shared" si="7"/>
        <v>1412400000</v>
      </c>
      <c r="F40" s="3">
        <v>272803</v>
      </c>
      <c r="G40" s="3">
        <f t="shared" si="5"/>
        <v>5177.362419034981</v>
      </c>
      <c r="H40" s="17">
        <v>1.0354736384834078</v>
      </c>
      <c r="I40" s="17">
        <v>1.0198553913642563</v>
      </c>
      <c r="J40" s="33">
        <f t="shared" si="6"/>
        <v>0.7173655245880982</v>
      </c>
      <c r="K40" s="7">
        <f t="shared" si="8"/>
        <v>4999.994424404597</v>
      </c>
      <c r="L40" s="7">
        <f t="shared" si="9"/>
        <v>5076.565229614804</v>
      </c>
      <c r="M40" s="6">
        <f t="shared" si="10"/>
        <v>7217.1887853235685</v>
      </c>
      <c r="N40" s="7">
        <f t="shared" si="11"/>
        <v>6834.243094071368</v>
      </c>
    </row>
    <row r="41" spans="1:14" ht="11.25">
      <c r="A41" s="2" t="s">
        <v>41</v>
      </c>
      <c r="B41" s="3">
        <v>123700000</v>
      </c>
      <c r="C41" s="3">
        <v>0</v>
      </c>
      <c r="D41" s="3">
        <v>0</v>
      </c>
      <c r="E41" s="3">
        <f t="shared" si="7"/>
        <v>123700000</v>
      </c>
      <c r="F41" s="3">
        <v>24774</v>
      </c>
      <c r="G41" s="3">
        <f t="shared" si="5"/>
        <v>4993.137967223703</v>
      </c>
      <c r="H41" s="17">
        <v>1.068545268287823</v>
      </c>
      <c r="I41" s="17">
        <v>1.1669597036120525</v>
      </c>
      <c r="J41" s="33">
        <f t="shared" si="6"/>
        <v>0.7173655245880982</v>
      </c>
      <c r="K41" s="7">
        <f t="shared" si="8"/>
        <v>4672.83709488923</v>
      </c>
      <c r="L41" s="7">
        <f t="shared" si="9"/>
        <v>4278.757828371113</v>
      </c>
      <c r="M41" s="6">
        <f t="shared" si="10"/>
        <v>6960.38183615068</v>
      </c>
      <c r="N41" s="7">
        <f t="shared" si="11"/>
        <v>5581.928636527943</v>
      </c>
    </row>
    <row r="42" spans="1:14" ht="11.25">
      <c r="A42" s="2" t="s">
        <v>42</v>
      </c>
      <c r="B42" s="3">
        <v>687900000</v>
      </c>
      <c r="C42" s="3">
        <v>26000000</v>
      </c>
      <c r="D42" s="3">
        <v>189600000</v>
      </c>
      <c r="E42" s="3">
        <f t="shared" si="7"/>
        <v>524300000</v>
      </c>
      <c r="F42" s="3">
        <v>125382</v>
      </c>
      <c r="G42" s="3">
        <f t="shared" si="5"/>
        <v>4181.620966326905</v>
      </c>
      <c r="H42" s="17">
        <v>1.0215602081086215</v>
      </c>
      <c r="I42" s="17">
        <v>0.928046014182004</v>
      </c>
      <c r="J42" s="33">
        <f t="shared" si="6"/>
        <v>0.7173655245880982</v>
      </c>
      <c r="K42" s="7">
        <f t="shared" si="8"/>
        <v>4093.367119368335</v>
      </c>
      <c r="L42" s="7">
        <f t="shared" si="9"/>
        <v>4505.833657410466</v>
      </c>
      <c r="M42" s="6">
        <f t="shared" si="10"/>
        <v>5829.135667939906</v>
      </c>
      <c r="N42" s="7">
        <f t="shared" si="11"/>
        <v>6148.521351146678</v>
      </c>
    </row>
    <row r="43" spans="1:14" ht="11.25">
      <c r="A43" s="2" t="s">
        <v>43</v>
      </c>
      <c r="B43" s="3">
        <v>108800000</v>
      </c>
      <c r="C43" s="3">
        <v>0</v>
      </c>
      <c r="D43" s="3">
        <v>21100000</v>
      </c>
      <c r="E43" s="3">
        <f t="shared" si="7"/>
        <v>87700000</v>
      </c>
      <c r="F43" s="3">
        <v>21375</v>
      </c>
      <c r="G43" s="3">
        <f t="shared" si="5"/>
        <v>4102.923976608187</v>
      </c>
      <c r="H43" s="17">
        <v>0.9897442603732255</v>
      </c>
      <c r="I43" s="17">
        <v>1.022095407486561</v>
      </c>
      <c r="J43" s="33">
        <f t="shared" si="6"/>
        <v>0.7173655245880982</v>
      </c>
      <c r="K43" s="7">
        <f t="shared" si="8"/>
        <v>4145.438514653274</v>
      </c>
      <c r="L43" s="7">
        <f t="shared" si="9"/>
        <v>4014.2279737834892</v>
      </c>
      <c r="M43" s="6">
        <f t="shared" si="10"/>
        <v>5719.4328915709075</v>
      </c>
      <c r="N43" s="7">
        <f t="shared" si="11"/>
        <v>5653.775242845315</v>
      </c>
    </row>
    <row r="44" spans="1:14" ht="11.25">
      <c r="A44" s="2" t="s">
        <v>44</v>
      </c>
      <c r="B44" s="3">
        <v>902000000</v>
      </c>
      <c r="C44" s="3">
        <v>0</v>
      </c>
      <c r="D44" s="3">
        <v>169500000</v>
      </c>
      <c r="E44" s="3">
        <f t="shared" si="7"/>
        <v>732500000</v>
      </c>
      <c r="F44" s="3">
        <v>155466</v>
      </c>
      <c r="G44" s="3">
        <f t="shared" si="5"/>
        <v>4711.64113053658</v>
      </c>
      <c r="H44" s="17">
        <v>1.0422933230301006</v>
      </c>
      <c r="I44" s="17">
        <v>0.9250203872165121</v>
      </c>
      <c r="J44" s="33">
        <f t="shared" si="6"/>
        <v>0.7173655245880982</v>
      </c>
      <c r="K44" s="7">
        <f t="shared" si="8"/>
        <v>4520.456023683567</v>
      </c>
      <c r="L44" s="7">
        <f t="shared" si="9"/>
        <v>5093.553823948059</v>
      </c>
      <c r="M44" s="6">
        <f t="shared" si="10"/>
        <v>6567.978205032841</v>
      </c>
      <c r="N44" s="7">
        <f t="shared" si="11"/>
        <v>6812.247884467915</v>
      </c>
    </row>
    <row r="45" spans="1:14" ht="11.25">
      <c r="A45" s="2" t="s">
        <v>45</v>
      </c>
      <c r="B45" s="3">
        <v>3664000000</v>
      </c>
      <c r="C45" s="3">
        <v>312300000</v>
      </c>
      <c r="D45" s="3">
        <v>1123000000</v>
      </c>
      <c r="E45" s="3">
        <f t="shared" si="7"/>
        <v>2853300000</v>
      </c>
      <c r="F45" s="3">
        <v>628214</v>
      </c>
      <c r="G45" s="3">
        <f t="shared" si="5"/>
        <v>4541.923612017561</v>
      </c>
      <c r="H45" s="17">
        <v>1.0026327342420331</v>
      </c>
      <c r="I45" s="17">
        <v>0.9026621721056011</v>
      </c>
      <c r="J45" s="33">
        <f t="shared" si="6"/>
        <v>0.7173655245880982</v>
      </c>
      <c r="K45" s="7">
        <f t="shared" si="8"/>
        <v>4529.997332922856</v>
      </c>
      <c r="L45" s="7">
        <f t="shared" si="9"/>
        <v>5031.698183854112</v>
      </c>
      <c r="M45" s="6">
        <f t="shared" si="10"/>
        <v>6331.393768365818</v>
      </c>
      <c r="N45" s="7">
        <f t="shared" si="11"/>
        <v>6995.716510366368</v>
      </c>
    </row>
    <row r="46" spans="1:14" ht="11.25">
      <c r="A46" s="2" t="s">
        <v>46</v>
      </c>
      <c r="B46" s="3">
        <v>463100000</v>
      </c>
      <c r="C46" s="3">
        <v>0</v>
      </c>
      <c r="D46" s="3">
        <v>44600000</v>
      </c>
      <c r="E46" s="3">
        <f t="shared" si="7"/>
        <v>418500000</v>
      </c>
      <c r="F46" s="3">
        <v>81318</v>
      </c>
      <c r="G46" s="3">
        <f t="shared" si="5"/>
        <v>5146.462037925183</v>
      </c>
      <c r="H46" s="17">
        <v>1.0815381870422176</v>
      </c>
      <c r="I46" s="17">
        <v>0.9474382407941173</v>
      </c>
      <c r="J46" s="33">
        <f t="shared" si="6"/>
        <v>0.7173655245880982</v>
      </c>
      <c r="K46" s="7">
        <f t="shared" si="8"/>
        <v>4758.46539639963</v>
      </c>
      <c r="L46" s="7">
        <f t="shared" si="9"/>
        <v>5431.9762664546415</v>
      </c>
      <c r="M46" s="6">
        <f t="shared" si="10"/>
        <v>7174.113978895505</v>
      </c>
      <c r="N46" s="7">
        <f t="shared" si="11"/>
        <v>7001.24868703625</v>
      </c>
    </row>
    <row r="47" spans="1:14" ht="11.25">
      <c r="A47" s="2" t="s">
        <v>47</v>
      </c>
      <c r="B47" s="3">
        <v>53700000</v>
      </c>
      <c r="C47" s="3">
        <v>0</v>
      </c>
      <c r="D47" s="3">
        <v>8000000</v>
      </c>
      <c r="E47" s="3">
        <f t="shared" si="7"/>
        <v>45700000</v>
      </c>
      <c r="F47" s="3">
        <v>14982</v>
      </c>
      <c r="G47" s="3">
        <f t="shared" si="5"/>
        <v>3050.3270591376317</v>
      </c>
      <c r="H47" s="17">
        <v>1.1762807766397947</v>
      </c>
      <c r="I47" s="17">
        <v>1.1004547286625517</v>
      </c>
      <c r="J47" s="33">
        <f t="shared" si="6"/>
        <v>0.7173655245880982</v>
      </c>
      <c r="K47" s="7">
        <f t="shared" si="8"/>
        <v>2593.1963861989684</v>
      </c>
      <c r="L47" s="7">
        <f t="shared" si="9"/>
        <v>2771.8787331168783</v>
      </c>
      <c r="M47" s="6">
        <f t="shared" si="10"/>
        <v>4252.123853999102</v>
      </c>
      <c r="N47" s="7">
        <f t="shared" si="11"/>
        <v>3284.904328489318</v>
      </c>
    </row>
    <row r="48" spans="1:14" ht="11.25">
      <c r="A48" s="2" t="s">
        <v>48</v>
      </c>
      <c r="B48" s="3">
        <v>1023600000</v>
      </c>
      <c r="C48" s="3">
        <v>10500000</v>
      </c>
      <c r="D48" s="3">
        <v>113700000</v>
      </c>
      <c r="E48" s="3">
        <f t="shared" si="7"/>
        <v>920400000</v>
      </c>
      <c r="F48" s="3">
        <v>217672</v>
      </c>
      <c r="G48" s="3">
        <f t="shared" si="5"/>
        <v>4228.380315336837</v>
      </c>
      <c r="H48" s="17">
        <v>1.0623668680914076</v>
      </c>
      <c r="I48" s="17">
        <v>0.974237588403189</v>
      </c>
      <c r="J48" s="33">
        <f t="shared" si="6"/>
        <v>0.7173655245880982</v>
      </c>
      <c r="K48" s="7">
        <f t="shared" si="8"/>
        <v>3980.150776852937</v>
      </c>
      <c r="L48" s="7">
        <f t="shared" si="9"/>
        <v>4340.194184323464</v>
      </c>
      <c r="M48" s="6">
        <f t="shared" si="10"/>
        <v>5894.317708904003</v>
      </c>
      <c r="N48" s="7">
        <f t="shared" si="11"/>
        <v>5695.0054153157735</v>
      </c>
    </row>
    <row r="49" spans="1:14" ht="11.25">
      <c r="A49" s="2" t="s">
        <v>49</v>
      </c>
      <c r="B49" s="3">
        <v>1063200000</v>
      </c>
      <c r="C49" s="3">
        <v>0</v>
      </c>
      <c r="D49" s="3">
        <v>106800000</v>
      </c>
      <c r="E49" s="3">
        <f t="shared" si="7"/>
        <v>956400000</v>
      </c>
      <c r="F49" s="3">
        <v>194795</v>
      </c>
      <c r="G49" s="3">
        <f t="shared" si="5"/>
        <v>4909.776944993455</v>
      </c>
      <c r="H49" s="17">
        <v>0.9418935672237955</v>
      </c>
      <c r="I49" s="17">
        <v>0.9812420032900749</v>
      </c>
      <c r="J49" s="33">
        <f t="shared" si="6"/>
        <v>0.7173655245880982</v>
      </c>
      <c r="K49" s="7">
        <f t="shared" si="8"/>
        <v>5212.666394425946</v>
      </c>
      <c r="L49" s="7">
        <f t="shared" si="9"/>
        <v>5003.635116037756</v>
      </c>
      <c r="M49" s="6">
        <f t="shared" si="10"/>
        <v>6844.17744749106</v>
      </c>
      <c r="N49" s="7">
        <f t="shared" si="11"/>
        <v>7405.310954405688</v>
      </c>
    </row>
    <row r="50" spans="1:14" ht="11.25">
      <c r="A50" s="2" t="s">
        <v>50</v>
      </c>
      <c r="B50" s="3">
        <v>302500000</v>
      </c>
      <c r="C50" s="3">
        <v>0</v>
      </c>
      <c r="D50" s="3">
        <v>108100000</v>
      </c>
      <c r="E50" s="3">
        <f t="shared" si="7"/>
        <v>194400000</v>
      </c>
      <c r="F50" s="3">
        <v>60822</v>
      </c>
      <c r="G50" s="3">
        <f t="shared" si="5"/>
        <v>3196.21189701095</v>
      </c>
      <c r="H50" s="17">
        <v>1.0197938758756762</v>
      </c>
      <c r="I50" s="17">
        <v>0.9080145194475299</v>
      </c>
      <c r="J50" s="33">
        <f t="shared" si="6"/>
        <v>0.7173655245880982</v>
      </c>
      <c r="K50" s="7">
        <f t="shared" si="8"/>
        <v>3134.1744372277467</v>
      </c>
      <c r="L50" s="7">
        <f t="shared" si="9"/>
        <v>3520.0008684394666</v>
      </c>
      <c r="M50" s="6">
        <f t="shared" si="10"/>
        <v>4455.485784386102</v>
      </c>
      <c r="N50" s="7">
        <f t="shared" si="11"/>
        <v>4811.60391606166</v>
      </c>
    </row>
    <row r="51" spans="1:14" ht="11.25">
      <c r="A51" s="2" t="s">
        <v>51</v>
      </c>
      <c r="B51" s="3">
        <v>958900000</v>
      </c>
      <c r="C51" s="3">
        <v>197700000</v>
      </c>
      <c r="D51" s="3">
        <v>121500000</v>
      </c>
      <c r="E51" s="3">
        <f t="shared" si="7"/>
        <v>1035100000</v>
      </c>
      <c r="F51" s="3">
        <v>179636</v>
      </c>
      <c r="G51" s="3">
        <f t="shared" si="5"/>
        <v>5762.208020664009</v>
      </c>
      <c r="H51" s="17">
        <v>1.0055410393687774</v>
      </c>
      <c r="I51" s="17">
        <v>1.0392681223607927</v>
      </c>
      <c r="J51" s="33">
        <f t="shared" si="6"/>
        <v>0.7173655245880982</v>
      </c>
      <c r="K51" s="7">
        <f t="shared" si="8"/>
        <v>5730.455342012895</v>
      </c>
      <c r="L51" s="7">
        <f t="shared" si="9"/>
        <v>5544.486448381219</v>
      </c>
      <c r="M51" s="6">
        <f t="shared" si="10"/>
        <v>8032.457405828908</v>
      </c>
      <c r="N51" s="7">
        <f t="shared" si="11"/>
        <v>7686.365369739311</v>
      </c>
    </row>
    <row r="52" spans="1:14" ht="11.25">
      <c r="A52" s="2" t="s">
        <v>52</v>
      </c>
      <c r="B52" s="3">
        <v>195517223</v>
      </c>
      <c r="C52" s="3">
        <v>12900000</v>
      </c>
      <c r="D52" s="3">
        <v>18335882</v>
      </c>
      <c r="E52" s="3">
        <f t="shared" si="7"/>
        <v>190081341</v>
      </c>
      <c r="F52" s="3">
        <v>21007</v>
      </c>
      <c r="G52" s="3">
        <f t="shared" si="5"/>
        <v>9048.476269814824</v>
      </c>
      <c r="H52" s="17">
        <v>1.0444426831951859</v>
      </c>
      <c r="I52" s="17">
        <v>0.9471420403151347</v>
      </c>
      <c r="J52" s="33">
        <f t="shared" si="6"/>
        <v>0.7173655245880982</v>
      </c>
      <c r="K52" s="7">
        <f t="shared" si="8"/>
        <v>8663.449335614563</v>
      </c>
      <c r="L52" s="7">
        <f t="shared" si="9"/>
        <v>9553.452264460988</v>
      </c>
      <c r="M52" s="6">
        <f t="shared" si="10"/>
        <v>12613.480798384255</v>
      </c>
      <c r="N52" s="7">
        <f t="shared" si="11"/>
        <v>12750.735143876444</v>
      </c>
    </row>
    <row r="53" spans="1:14" s="12" customFormat="1" ht="11.25">
      <c r="A53" s="10" t="s">
        <v>53</v>
      </c>
      <c r="B53" s="13">
        <v>46058077794</v>
      </c>
      <c r="C53" s="13">
        <v>4233677905</v>
      </c>
      <c r="D53" s="13">
        <v>7955260782</v>
      </c>
      <c r="E53" s="13">
        <f>SUM(E3:E52)</f>
        <v>42336494917</v>
      </c>
      <c r="F53" s="11">
        <v>8270628</v>
      </c>
      <c r="G53" s="13">
        <f t="shared" si="5"/>
        <v>5118.8972490359865</v>
      </c>
      <c r="H53" s="18">
        <v>1</v>
      </c>
      <c r="I53" s="18">
        <v>1</v>
      </c>
      <c r="J53" s="34">
        <v>0.7173655245880982</v>
      </c>
      <c r="K53" s="14">
        <f t="shared" si="8"/>
        <v>5118.8972490359865</v>
      </c>
      <c r="L53" s="14">
        <f t="shared" si="9"/>
        <v>5118.8972490359865</v>
      </c>
      <c r="M53" s="14">
        <f t="shared" si="10"/>
        <v>7135.688952957685</v>
      </c>
      <c r="N53" s="14">
        <f t="shared" si="11"/>
        <v>7135.688952957685</v>
      </c>
    </row>
    <row r="54" ht="8.25" customHeight="1"/>
    <row r="55" ht="11.25">
      <c r="A55" s="1" t="s">
        <v>79</v>
      </c>
    </row>
  </sheetData>
  <printOptions horizontalCentered="1" verticalCentered="1"/>
  <pageMargins left="0.5" right="0.5" top="0.5" bottom="0.27" header="0.5" footer="0.37"/>
  <pageSetup fitToHeight="1" fitToWidth="1" horizontalDpi="600" verticalDpi="600" orientation="landscape" scale="85" r:id="rId3"/>
  <headerFooter alignWithMargins="0">
    <oddFooter>&amp;LSHEEO SHEF data for higheredinfo.org&amp;C&amp;D&amp;RFiscal Year = 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N55"/>
  <sheetViews>
    <sheetView workbookViewId="0" topLeftCell="A1">
      <pane xSplit="1" ySplit="2" topLeftCell="B3" activePane="bottomRight" state="frozen"/>
      <selection pane="topLeft" activeCell="J1" sqref="J1:J16384"/>
      <selection pane="topRight" activeCell="J1" sqref="J1:J16384"/>
      <selection pane="bottomLeft" activeCell="J1" sqref="J1:J16384"/>
      <selection pane="bottomRight" activeCell="A1" sqref="A1"/>
    </sheetView>
  </sheetViews>
  <sheetFormatPr defaultColWidth="9.140625" defaultRowHeight="12.75"/>
  <cols>
    <col min="1" max="1" width="15.57421875" style="1" bestFit="1" customWidth="1"/>
    <col min="2" max="2" width="16.57421875" style="4" customWidth="1"/>
    <col min="3" max="3" width="15.8515625" style="4" customWidth="1"/>
    <col min="4" max="4" width="12.8515625" style="4" bestFit="1" customWidth="1"/>
    <col min="5" max="5" width="15.00390625" style="4" bestFit="1" customWidth="1"/>
    <col min="6" max="6" width="9.00390625" style="4" bestFit="1" customWidth="1"/>
    <col min="7" max="7" width="14.7109375" style="4" bestFit="1" customWidth="1"/>
    <col min="8" max="8" width="4.8515625" style="19" bestFit="1" customWidth="1"/>
    <col min="9" max="9" width="5.57421875" style="19" bestFit="1" customWidth="1"/>
    <col min="10" max="10" width="6.8515625" style="35" customWidth="1"/>
    <col min="11" max="16384" width="9.140625" style="1" customWidth="1"/>
  </cols>
  <sheetData>
    <row r="1" spans="1:10" s="24" customFormat="1" ht="12.75">
      <c r="A1" s="21" t="s">
        <v>71</v>
      </c>
      <c r="B1" s="21"/>
      <c r="C1" s="21"/>
      <c r="D1" s="22"/>
      <c r="E1" s="22"/>
      <c r="F1" s="22"/>
      <c r="G1" s="22"/>
      <c r="H1" s="23"/>
      <c r="I1" s="23"/>
      <c r="J1" s="31"/>
    </row>
    <row r="2" spans="1:14" s="5" customFormat="1" ht="45">
      <c r="A2" s="15" t="s">
        <v>60</v>
      </c>
      <c r="B2" s="9" t="s">
        <v>55</v>
      </c>
      <c r="C2" s="9" t="s">
        <v>56</v>
      </c>
      <c r="D2" s="9" t="s">
        <v>57</v>
      </c>
      <c r="E2" s="9" t="s">
        <v>62</v>
      </c>
      <c r="F2" s="27" t="s">
        <v>54</v>
      </c>
      <c r="G2" s="27" t="s">
        <v>63</v>
      </c>
      <c r="H2" s="28" t="s">
        <v>1</v>
      </c>
      <c r="I2" s="28" t="s">
        <v>2</v>
      </c>
      <c r="J2" s="32" t="s">
        <v>0</v>
      </c>
      <c r="K2" s="29" t="s">
        <v>58</v>
      </c>
      <c r="L2" s="29" t="s">
        <v>59</v>
      </c>
      <c r="M2" s="30" t="s">
        <v>82</v>
      </c>
      <c r="N2" s="29" t="s">
        <v>61</v>
      </c>
    </row>
    <row r="3" spans="1:14" ht="11.25">
      <c r="A3" s="2" t="s">
        <v>3</v>
      </c>
      <c r="B3" s="3">
        <v>979000000</v>
      </c>
      <c r="C3" s="3">
        <v>2700000</v>
      </c>
      <c r="D3" s="3">
        <v>262500000</v>
      </c>
      <c r="E3" s="3">
        <f aca="true" t="shared" si="0" ref="E3:E34">B3+C3-D3</f>
        <v>719200000</v>
      </c>
      <c r="F3" s="3">
        <v>180335</v>
      </c>
      <c r="G3" s="3">
        <f>E3/F3</f>
        <v>3988.133196550864</v>
      </c>
      <c r="H3" s="17">
        <v>1.040090214001347</v>
      </c>
      <c r="I3" s="17">
        <v>0.9094929205252029</v>
      </c>
      <c r="J3" s="33">
        <f>J$53</f>
        <v>0.7394521255805623</v>
      </c>
      <c r="K3" s="7">
        <f aca="true" t="shared" si="1" ref="K3:K34">G3/H3</f>
        <v>3834.410845197798</v>
      </c>
      <c r="L3" s="7">
        <f aca="true" t="shared" si="2" ref="L3:L34">G3/I3</f>
        <v>4385.007410775496</v>
      </c>
      <c r="M3" s="6">
        <f aca="true" t="shared" si="3" ref="M3:M34">G3/J3</f>
        <v>5393.362272668675</v>
      </c>
      <c r="N3" s="7">
        <f aca="true" t="shared" si="4" ref="N3:N34">((G3/J3)/H3)/I3</f>
        <v>5701.501721531809</v>
      </c>
    </row>
    <row r="4" spans="1:14" ht="11.25">
      <c r="A4" s="2" t="s">
        <v>4</v>
      </c>
      <c r="B4" s="3">
        <v>167500000</v>
      </c>
      <c r="C4" s="3">
        <v>700000</v>
      </c>
      <c r="D4" s="3">
        <v>12909000</v>
      </c>
      <c r="E4" s="3">
        <f t="shared" si="0"/>
        <v>155291000</v>
      </c>
      <c r="F4" s="3">
        <v>16840</v>
      </c>
      <c r="G4" s="3">
        <f aca="true" t="shared" si="5" ref="G4:G53">E4/F4</f>
        <v>9221.555819477435</v>
      </c>
      <c r="H4" s="17">
        <v>0.978054662183852</v>
      </c>
      <c r="I4" s="17">
        <v>1.2209224346740404</v>
      </c>
      <c r="J4" s="33">
        <f aca="true" t="shared" si="6" ref="J4:J52">J$53</f>
        <v>0.7394521255805623</v>
      </c>
      <c r="K4" s="7">
        <f t="shared" si="1"/>
        <v>9428.466706438534</v>
      </c>
      <c r="L4" s="7">
        <f t="shared" si="2"/>
        <v>7552.941577275045</v>
      </c>
      <c r="M4" s="6">
        <f t="shared" si="3"/>
        <v>12470.794931094913</v>
      </c>
      <c r="N4" s="7">
        <f t="shared" si="4"/>
        <v>10443.424613751822</v>
      </c>
    </row>
    <row r="5" spans="1:14" ht="11.25">
      <c r="A5" s="2" t="s">
        <v>5</v>
      </c>
      <c r="B5" s="3">
        <v>738000000</v>
      </c>
      <c r="C5" s="3">
        <v>249000000</v>
      </c>
      <c r="D5" s="3">
        <v>119000000</v>
      </c>
      <c r="E5" s="3">
        <f t="shared" si="0"/>
        <v>868000000</v>
      </c>
      <c r="F5" s="3">
        <v>170930</v>
      </c>
      <c r="G5" s="3">
        <f t="shared" si="5"/>
        <v>5078.102147077751</v>
      </c>
      <c r="H5" s="17">
        <v>1.0510969476896201</v>
      </c>
      <c r="I5" s="17">
        <v>0.9420758472718852</v>
      </c>
      <c r="J5" s="33">
        <f t="shared" si="6"/>
        <v>0.7394521255805623</v>
      </c>
      <c r="K5" s="7">
        <f t="shared" si="1"/>
        <v>4831.2405037801245</v>
      </c>
      <c r="L5" s="7">
        <f t="shared" si="2"/>
        <v>5390.332595600659</v>
      </c>
      <c r="M5" s="6">
        <f t="shared" si="3"/>
        <v>6867.384610045994</v>
      </c>
      <c r="N5" s="7">
        <f t="shared" si="4"/>
        <v>6935.259666564546</v>
      </c>
    </row>
    <row r="6" spans="1:14" ht="11.25">
      <c r="A6" s="2" t="s">
        <v>6</v>
      </c>
      <c r="B6" s="3">
        <v>510000000</v>
      </c>
      <c r="C6" s="3">
        <v>0</v>
      </c>
      <c r="D6" s="3">
        <v>134300000</v>
      </c>
      <c r="E6" s="3">
        <f t="shared" si="0"/>
        <v>375700000</v>
      </c>
      <c r="F6" s="3">
        <v>78940</v>
      </c>
      <c r="G6" s="3">
        <f t="shared" si="5"/>
        <v>4759.310869014442</v>
      </c>
      <c r="H6" s="17">
        <v>0.9634034290142112</v>
      </c>
      <c r="I6" s="17">
        <v>0.8980676059749803</v>
      </c>
      <c r="J6" s="33">
        <f t="shared" si="6"/>
        <v>0.7394521255805623</v>
      </c>
      <c r="K6" s="7">
        <f t="shared" si="1"/>
        <v>4940.101649715259</v>
      </c>
      <c r="L6" s="7">
        <f t="shared" si="2"/>
        <v>5299.501771748612</v>
      </c>
      <c r="M6" s="6">
        <f t="shared" si="3"/>
        <v>6436.266398284795</v>
      </c>
      <c r="N6" s="7">
        <f t="shared" si="4"/>
        <v>7439.03825842033</v>
      </c>
    </row>
    <row r="7" spans="1:14" ht="11.25">
      <c r="A7" s="2" t="s">
        <v>7</v>
      </c>
      <c r="B7" s="3">
        <v>7171900000</v>
      </c>
      <c r="C7" s="3">
        <v>1488500000</v>
      </c>
      <c r="D7" s="3">
        <v>846600000</v>
      </c>
      <c r="E7" s="3">
        <f t="shared" si="0"/>
        <v>7813800000</v>
      </c>
      <c r="F7" s="3">
        <v>1346144</v>
      </c>
      <c r="G7" s="3">
        <f t="shared" si="5"/>
        <v>5804.579599210782</v>
      </c>
      <c r="H7" s="17">
        <v>0.9021061874435754</v>
      </c>
      <c r="I7" s="17">
        <v>1.0679210308164027</v>
      </c>
      <c r="J7" s="33">
        <f t="shared" si="6"/>
        <v>0.7394521255805623</v>
      </c>
      <c r="K7" s="7">
        <f t="shared" si="1"/>
        <v>6434.474876688333</v>
      </c>
      <c r="L7" s="7">
        <f t="shared" si="2"/>
        <v>5435.401524748797</v>
      </c>
      <c r="M7" s="6">
        <f t="shared" si="3"/>
        <v>7849.838276755865</v>
      </c>
      <c r="N7" s="7">
        <f t="shared" si="4"/>
        <v>8148.241806237201</v>
      </c>
    </row>
    <row r="8" spans="1:14" ht="11.25">
      <c r="A8" s="2" t="s">
        <v>8</v>
      </c>
      <c r="B8" s="3">
        <v>617600000</v>
      </c>
      <c r="C8" s="3">
        <v>21000000</v>
      </c>
      <c r="D8" s="3">
        <v>97500000</v>
      </c>
      <c r="E8" s="3">
        <f t="shared" si="0"/>
        <v>541100000</v>
      </c>
      <c r="F8" s="3">
        <v>137682</v>
      </c>
      <c r="G8" s="3">
        <f t="shared" si="5"/>
        <v>3930.0707427259917</v>
      </c>
      <c r="H8" s="17">
        <v>1.0465294624064523</v>
      </c>
      <c r="I8" s="17">
        <v>0.9918037929193392</v>
      </c>
      <c r="J8" s="33">
        <f t="shared" si="6"/>
        <v>0.7394521255805623</v>
      </c>
      <c r="K8" s="7">
        <f t="shared" si="1"/>
        <v>3755.33693403046</v>
      </c>
      <c r="L8" s="7">
        <f t="shared" si="2"/>
        <v>3962.548611714791</v>
      </c>
      <c r="M8" s="6">
        <f t="shared" si="3"/>
        <v>5314.8413626377705</v>
      </c>
      <c r="N8" s="7">
        <f t="shared" si="4"/>
        <v>5120.508390354096</v>
      </c>
    </row>
    <row r="9" spans="1:14" ht="11.25">
      <c r="A9" s="2" t="s">
        <v>9</v>
      </c>
      <c r="B9" s="3">
        <v>565600000</v>
      </c>
      <c r="C9" s="3">
        <v>0</v>
      </c>
      <c r="D9" s="3">
        <v>101600000</v>
      </c>
      <c r="E9" s="3">
        <f t="shared" si="0"/>
        <v>464000000</v>
      </c>
      <c r="F9" s="3">
        <v>55727</v>
      </c>
      <c r="G9" s="3">
        <f t="shared" si="5"/>
        <v>8326.305022699948</v>
      </c>
      <c r="H9" s="17">
        <v>1.0042479281600665</v>
      </c>
      <c r="I9" s="17">
        <v>1.2209224346740404</v>
      </c>
      <c r="J9" s="33">
        <f t="shared" si="6"/>
        <v>0.7394521255805623</v>
      </c>
      <c r="K9" s="7">
        <f t="shared" si="1"/>
        <v>8291.085088873415</v>
      </c>
      <c r="L9" s="7">
        <f t="shared" si="2"/>
        <v>6819.683860525414</v>
      </c>
      <c r="M9" s="6">
        <f t="shared" si="3"/>
        <v>11260.10019399533</v>
      </c>
      <c r="N9" s="7">
        <f t="shared" si="4"/>
        <v>9183.605859553216</v>
      </c>
    </row>
    <row r="10" spans="1:14" ht="11.25">
      <c r="A10" s="2" t="s">
        <v>10</v>
      </c>
      <c r="B10" s="3">
        <v>146900000</v>
      </c>
      <c r="C10" s="3">
        <v>0</v>
      </c>
      <c r="D10" s="3">
        <v>3900000</v>
      </c>
      <c r="E10" s="3">
        <f t="shared" si="0"/>
        <v>143000000</v>
      </c>
      <c r="F10" s="3">
        <v>27401</v>
      </c>
      <c r="G10" s="3">
        <f t="shared" si="5"/>
        <v>5218.787635487756</v>
      </c>
      <c r="H10" s="17">
        <v>1.1885102740739608</v>
      </c>
      <c r="I10" s="17">
        <v>1.0079350642363842</v>
      </c>
      <c r="J10" s="33">
        <f t="shared" si="6"/>
        <v>0.7394521255805623</v>
      </c>
      <c r="K10" s="7">
        <f t="shared" si="1"/>
        <v>4391.032832723322</v>
      </c>
      <c r="L10" s="7">
        <f t="shared" si="2"/>
        <v>5177.702235650995</v>
      </c>
      <c r="M10" s="6">
        <f t="shared" si="3"/>
        <v>7057.640995203518</v>
      </c>
      <c r="N10" s="7">
        <f t="shared" si="4"/>
        <v>5891.475404891894</v>
      </c>
    </row>
    <row r="11" spans="1:14" ht="11.25">
      <c r="A11" s="2" t="s">
        <v>11</v>
      </c>
      <c r="B11" s="3">
        <v>2268300000</v>
      </c>
      <c r="C11" s="3">
        <v>0</v>
      </c>
      <c r="D11" s="3">
        <v>276200000</v>
      </c>
      <c r="E11" s="3">
        <f t="shared" si="0"/>
        <v>1992100000</v>
      </c>
      <c r="F11" s="3">
        <v>403535</v>
      </c>
      <c r="G11" s="3">
        <f t="shared" si="5"/>
        <v>4936.622597792013</v>
      </c>
      <c r="H11" s="17">
        <v>1.0032036169790448</v>
      </c>
      <c r="I11" s="17">
        <v>0.930910988046384</v>
      </c>
      <c r="J11" s="33">
        <f t="shared" si="6"/>
        <v>0.7394521255805623</v>
      </c>
      <c r="K11" s="7">
        <f t="shared" si="1"/>
        <v>4920.8580533807335</v>
      </c>
      <c r="L11" s="7">
        <f t="shared" si="2"/>
        <v>5303.00174902011</v>
      </c>
      <c r="M11" s="6">
        <f t="shared" si="3"/>
        <v>6676.054374603559</v>
      </c>
      <c r="N11" s="7">
        <f t="shared" si="4"/>
        <v>7148.626708172157</v>
      </c>
    </row>
    <row r="12" spans="1:14" ht="11.25">
      <c r="A12" s="2" t="s">
        <v>12</v>
      </c>
      <c r="B12" s="3">
        <v>1754700000</v>
      </c>
      <c r="C12" s="3">
        <v>3500000</v>
      </c>
      <c r="D12" s="3">
        <v>286700000</v>
      </c>
      <c r="E12" s="3">
        <f t="shared" si="0"/>
        <v>1471500000</v>
      </c>
      <c r="F12" s="3">
        <v>222203</v>
      </c>
      <c r="G12" s="3">
        <f t="shared" si="5"/>
        <v>6622.322830924875</v>
      </c>
      <c r="H12" s="17">
        <v>1.0098621372558036</v>
      </c>
      <c r="I12" s="17">
        <v>0.9411616754370289</v>
      </c>
      <c r="J12" s="33">
        <f t="shared" si="6"/>
        <v>0.7394521255805623</v>
      </c>
      <c r="K12" s="7">
        <f t="shared" si="1"/>
        <v>6557.650382774381</v>
      </c>
      <c r="L12" s="7">
        <f t="shared" si="2"/>
        <v>7036.328617875134</v>
      </c>
      <c r="M12" s="6">
        <f t="shared" si="3"/>
        <v>8955.71545720492</v>
      </c>
      <c r="N12" s="7">
        <f t="shared" si="4"/>
        <v>9422.669596150901</v>
      </c>
    </row>
    <row r="13" spans="1:14" ht="11.25">
      <c r="A13" s="2" t="s">
        <v>13</v>
      </c>
      <c r="B13" s="3">
        <v>351630000</v>
      </c>
      <c r="C13" s="3">
        <v>0</v>
      </c>
      <c r="D13" s="3">
        <v>71300000</v>
      </c>
      <c r="E13" s="3">
        <f t="shared" si="0"/>
        <v>280330000</v>
      </c>
      <c r="F13" s="3">
        <v>29993</v>
      </c>
      <c r="G13" s="3">
        <f t="shared" si="5"/>
        <v>9346.51418664355</v>
      </c>
      <c r="H13" s="17">
        <v>1.0534899772216855</v>
      </c>
      <c r="I13" s="17">
        <v>1.2209224346740404</v>
      </c>
      <c r="J13" s="33">
        <f t="shared" si="6"/>
        <v>0.7394521255805623</v>
      </c>
      <c r="K13" s="7">
        <f t="shared" si="1"/>
        <v>8871.953591141539</v>
      </c>
      <c r="L13" s="7">
        <f t="shared" si="2"/>
        <v>7655.289084059516</v>
      </c>
      <c r="M13" s="6">
        <f t="shared" si="3"/>
        <v>12639.782703045676</v>
      </c>
      <c r="N13" s="7">
        <f t="shared" si="4"/>
        <v>9827.003837487162</v>
      </c>
    </row>
    <row r="14" spans="1:14" ht="11.25">
      <c r="A14" s="2" t="s">
        <v>14</v>
      </c>
      <c r="B14" s="3">
        <v>247400125</v>
      </c>
      <c r="C14" s="3">
        <v>9600000</v>
      </c>
      <c r="D14" s="3">
        <v>28359700</v>
      </c>
      <c r="E14" s="3">
        <f t="shared" si="0"/>
        <v>228640425</v>
      </c>
      <c r="F14" s="3">
        <v>40937</v>
      </c>
      <c r="G14" s="3">
        <f t="shared" si="5"/>
        <v>5585.17783423309</v>
      </c>
      <c r="H14" s="17">
        <v>1.0490300633892107</v>
      </c>
      <c r="I14" s="17">
        <v>0.9329632339178147</v>
      </c>
      <c r="J14" s="33">
        <f t="shared" si="6"/>
        <v>0.7394521255805623</v>
      </c>
      <c r="K14" s="7">
        <f t="shared" si="1"/>
        <v>5324.135150320168</v>
      </c>
      <c r="L14" s="7">
        <f t="shared" si="2"/>
        <v>5986.49296262096</v>
      </c>
      <c r="M14" s="6">
        <f t="shared" si="3"/>
        <v>7553.129730809858</v>
      </c>
      <c r="N14" s="7">
        <f t="shared" si="4"/>
        <v>7717.461651622763</v>
      </c>
    </row>
    <row r="15" spans="1:14" ht="11.25">
      <c r="A15" s="2" t="s">
        <v>15</v>
      </c>
      <c r="B15" s="3">
        <v>2037200000</v>
      </c>
      <c r="C15" s="3">
        <v>467100000</v>
      </c>
      <c r="D15" s="3">
        <v>417400000</v>
      </c>
      <c r="E15" s="3">
        <f t="shared" si="0"/>
        <v>2086900000</v>
      </c>
      <c r="F15" s="3">
        <v>341197</v>
      </c>
      <c r="G15" s="3">
        <f t="shared" si="5"/>
        <v>6116.40782304651</v>
      </c>
      <c r="H15" s="17">
        <v>0.9681045631513179</v>
      </c>
      <c r="I15" s="17">
        <v>1.0560341614716446</v>
      </c>
      <c r="J15" s="33">
        <f t="shared" si="6"/>
        <v>0.7394521255805623</v>
      </c>
      <c r="K15" s="7">
        <f t="shared" si="1"/>
        <v>6317.920662553985</v>
      </c>
      <c r="L15" s="7">
        <f t="shared" si="2"/>
        <v>5791.865496588616</v>
      </c>
      <c r="M15" s="6">
        <f t="shared" si="3"/>
        <v>8271.53998407181</v>
      </c>
      <c r="N15" s="7">
        <f t="shared" si="4"/>
        <v>8090.700762323554</v>
      </c>
    </row>
    <row r="16" spans="1:14" ht="11.25">
      <c r="A16" s="2" t="s">
        <v>16</v>
      </c>
      <c r="B16" s="3">
        <v>1044900000</v>
      </c>
      <c r="C16" s="3">
        <v>0</v>
      </c>
      <c r="D16" s="3">
        <v>147000000</v>
      </c>
      <c r="E16" s="3">
        <f t="shared" si="0"/>
        <v>897900000</v>
      </c>
      <c r="F16" s="3">
        <v>178920</v>
      </c>
      <c r="G16" s="3">
        <f t="shared" si="5"/>
        <v>5018.443997317237</v>
      </c>
      <c r="H16" s="17">
        <v>1.127536071879148</v>
      </c>
      <c r="I16" s="17">
        <v>1.0107246748304648</v>
      </c>
      <c r="J16" s="33">
        <f t="shared" si="6"/>
        <v>0.7394521255805623</v>
      </c>
      <c r="K16" s="7">
        <f t="shared" si="1"/>
        <v>4450.805719193989</v>
      </c>
      <c r="L16" s="7">
        <f t="shared" si="2"/>
        <v>4965.193907192393</v>
      </c>
      <c r="M16" s="6">
        <f t="shared" si="3"/>
        <v>6786.7057564776505</v>
      </c>
      <c r="N16" s="7">
        <f t="shared" si="4"/>
        <v>5955.191169882462</v>
      </c>
    </row>
    <row r="17" spans="1:14" ht="11.25">
      <c r="A17" s="2" t="s">
        <v>17</v>
      </c>
      <c r="B17" s="3">
        <v>704687593</v>
      </c>
      <c r="C17" s="3">
        <v>28200000</v>
      </c>
      <c r="D17" s="3">
        <v>117600000</v>
      </c>
      <c r="E17" s="3">
        <f t="shared" si="0"/>
        <v>615287593</v>
      </c>
      <c r="F17" s="3">
        <v>96706</v>
      </c>
      <c r="G17" s="3">
        <f t="shared" si="5"/>
        <v>6362.455204434058</v>
      </c>
      <c r="H17" s="17">
        <v>1.074437442569271</v>
      </c>
      <c r="I17" s="17">
        <v>1.0058877455884305</v>
      </c>
      <c r="J17" s="33">
        <f t="shared" si="6"/>
        <v>0.7394521255805623</v>
      </c>
      <c r="K17" s="7">
        <f t="shared" si="1"/>
        <v>5921.661841214043</v>
      </c>
      <c r="L17" s="7">
        <f t="shared" si="2"/>
        <v>6325.213953881214</v>
      </c>
      <c r="M17" s="6">
        <f t="shared" si="3"/>
        <v>8604.28279848237</v>
      </c>
      <c r="N17" s="7">
        <f t="shared" si="4"/>
        <v>7961.300637705937</v>
      </c>
    </row>
    <row r="18" spans="1:14" ht="11.25">
      <c r="A18" s="2" t="s">
        <v>18</v>
      </c>
      <c r="B18" s="3">
        <v>560600000</v>
      </c>
      <c r="C18" s="3">
        <v>127400000</v>
      </c>
      <c r="D18" s="3">
        <v>156300000</v>
      </c>
      <c r="E18" s="3">
        <f t="shared" si="0"/>
        <v>531700000</v>
      </c>
      <c r="F18" s="3">
        <v>100435</v>
      </c>
      <c r="G18" s="3">
        <f t="shared" si="5"/>
        <v>5293.971225170509</v>
      </c>
      <c r="H18" s="17">
        <v>1.047678936162682</v>
      </c>
      <c r="I18" s="17">
        <v>1.0118663010514064</v>
      </c>
      <c r="J18" s="33">
        <f t="shared" si="6"/>
        <v>0.7394521255805623</v>
      </c>
      <c r="K18" s="7">
        <f t="shared" si="1"/>
        <v>5053.047305275277</v>
      </c>
      <c r="L18" s="7">
        <f t="shared" si="2"/>
        <v>5231.888066308432</v>
      </c>
      <c r="M18" s="6">
        <f t="shared" si="3"/>
        <v>7159.31571772017</v>
      </c>
      <c r="N18" s="7">
        <f t="shared" si="4"/>
        <v>6753.364177310094</v>
      </c>
    </row>
    <row r="19" spans="1:14" ht="11.25">
      <c r="A19" s="2" t="s">
        <v>19</v>
      </c>
      <c r="B19" s="3">
        <v>760000000</v>
      </c>
      <c r="C19" s="3">
        <v>0</v>
      </c>
      <c r="D19" s="3">
        <v>140300000</v>
      </c>
      <c r="E19" s="3">
        <f t="shared" si="0"/>
        <v>619700000</v>
      </c>
      <c r="F19" s="3">
        <v>113583</v>
      </c>
      <c r="G19" s="3">
        <f t="shared" si="5"/>
        <v>5455.922101018638</v>
      </c>
      <c r="H19" s="17">
        <v>1.023196982989071</v>
      </c>
      <c r="I19" s="17">
        <v>0.9112179070884927</v>
      </c>
      <c r="J19" s="33">
        <f t="shared" si="6"/>
        <v>0.7394521255805623</v>
      </c>
      <c r="K19" s="7">
        <f t="shared" si="1"/>
        <v>5332.23044215809</v>
      </c>
      <c r="L19" s="7">
        <f t="shared" si="2"/>
        <v>5987.505358022763</v>
      </c>
      <c r="M19" s="6">
        <f t="shared" si="3"/>
        <v>7378.330404737235</v>
      </c>
      <c r="N19" s="7">
        <f t="shared" si="4"/>
        <v>7913.645696548805</v>
      </c>
    </row>
    <row r="20" spans="1:14" ht="11.25">
      <c r="A20" s="2" t="s">
        <v>20</v>
      </c>
      <c r="B20" s="3">
        <v>726000000</v>
      </c>
      <c r="C20" s="3">
        <v>0</v>
      </c>
      <c r="D20" s="3">
        <v>180700000</v>
      </c>
      <c r="E20" s="3">
        <f t="shared" si="0"/>
        <v>545300000</v>
      </c>
      <c r="F20" s="3">
        <v>137610</v>
      </c>
      <c r="G20" s="3">
        <f t="shared" si="5"/>
        <v>3962.648063367488</v>
      </c>
      <c r="H20" s="17">
        <v>1.0143949695064018</v>
      </c>
      <c r="I20" s="17">
        <v>0.9044161615450947</v>
      </c>
      <c r="J20" s="33">
        <f t="shared" si="6"/>
        <v>0.7394521255805623</v>
      </c>
      <c r="K20" s="7">
        <f t="shared" si="1"/>
        <v>3906.415333758691</v>
      </c>
      <c r="L20" s="7">
        <f t="shared" si="2"/>
        <v>4381.443224762528</v>
      </c>
      <c r="M20" s="6">
        <f t="shared" si="3"/>
        <v>5358.89738670548</v>
      </c>
      <c r="N20" s="7">
        <f t="shared" si="4"/>
        <v>5841.172607905314</v>
      </c>
    </row>
    <row r="21" spans="1:14" ht="11.25">
      <c r="A21" s="2" t="s">
        <v>21</v>
      </c>
      <c r="B21" s="3">
        <v>179655182</v>
      </c>
      <c r="C21" s="3">
        <v>0</v>
      </c>
      <c r="D21" s="3">
        <v>10066036</v>
      </c>
      <c r="E21" s="3">
        <f t="shared" si="0"/>
        <v>169589146</v>
      </c>
      <c r="F21" s="3">
        <v>26913</v>
      </c>
      <c r="G21" s="3">
        <f t="shared" si="5"/>
        <v>6301.383940846431</v>
      </c>
      <c r="H21" s="17">
        <v>1.0128044800564837</v>
      </c>
      <c r="I21" s="17">
        <v>1.079037190740097</v>
      </c>
      <c r="J21" s="33">
        <f t="shared" si="6"/>
        <v>0.7394521255805623</v>
      </c>
      <c r="K21" s="7">
        <f t="shared" si="1"/>
        <v>6221.718075827434</v>
      </c>
      <c r="L21" s="7">
        <f t="shared" si="2"/>
        <v>5839.820902303095</v>
      </c>
      <c r="M21" s="6">
        <f t="shared" si="3"/>
        <v>8521.692916764636</v>
      </c>
      <c r="N21" s="7">
        <f t="shared" si="4"/>
        <v>7797.65206405906</v>
      </c>
    </row>
    <row r="22" spans="1:14" ht="11.25">
      <c r="A22" s="2" t="s">
        <v>22</v>
      </c>
      <c r="B22" s="3">
        <v>839600000</v>
      </c>
      <c r="C22" s="3">
        <v>152400000</v>
      </c>
      <c r="D22" s="3">
        <v>218200000</v>
      </c>
      <c r="E22" s="3">
        <f t="shared" si="0"/>
        <v>773800000</v>
      </c>
      <c r="F22" s="3">
        <v>161140</v>
      </c>
      <c r="G22" s="3">
        <f t="shared" si="5"/>
        <v>4802.035497083281</v>
      </c>
      <c r="H22" s="17">
        <v>1.0075110202766409</v>
      </c>
      <c r="I22" s="17">
        <v>1.0074598736373435</v>
      </c>
      <c r="J22" s="33">
        <f t="shared" si="6"/>
        <v>0.7394521255805623</v>
      </c>
      <c r="K22" s="7">
        <f t="shared" si="1"/>
        <v>4766.236200339274</v>
      </c>
      <c r="L22" s="7">
        <f t="shared" si="2"/>
        <v>4766.478172223339</v>
      </c>
      <c r="M22" s="6">
        <f t="shared" si="3"/>
        <v>6494.045159871687</v>
      </c>
      <c r="N22" s="7">
        <f t="shared" si="4"/>
        <v>6397.904330217436</v>
      </c>
    </row>
    <row r="23" spans="1:14" ht="11.25">
      <c r="A23" s="2" t="s">
        <v>23</v>
      </c>
      <c r="B23" s="3">
        <v>858800000</v>
      </c>
      <c r="C23" s="3">
        <v>0</v>
      </c>
      <c r="D23" s="3">
        <v>32900000</v>
      </c>
      <c r="E23" s="3">
        <f t="shared" si="0"/>
        <v>825900000</v>
      </c>
      <c r="F23" s="3">
        <v>114154</v>
      </c>
      <c r="G23" s="3">
        <f t="shared" si="5"/>
        <v>7234.9632951977155</v>
      </c>
      <c r="H23" s="17">
        <v>0.9757296066962035</v>
      </c>
      <c r="I23" s="17">
        <v>1.172377824767193</v>
      </c>
      <c r="J23" s="33">
        <f t="shared" si="6"/>
        <v>0.7394521255805623</v>
      </c>
      <c r="K23" s="7">
        <f t="shared" si="1"/>
        <v>7414.926477116057</v>
      </c>
      <c r="L23" s="7">
        <f t="shared" si="2"/>
        <v>6171.187429815479</v>
      </c>
      <c r="M23" s="6">
        <f t="shared" si="3"/>
        <v>9784.22137811473</v>
      </c>
      <c r="N23" s="7">
        <f t="shared" si="4"/>
        <v>8553.211125395457</v>
      </c>
    </row>
    <row r="24" spans="1:14" ht="11.25">
      <c r="A24" s="2" t="s">
        <v>24</v>
      </c>
      <c r="B24" s="3">
        <v>1749000000</v>
      </c>
      <c r="C24" s="3">
        <v>291000000</v>
      </c>
      <c r="D24" s="3">
        <v>211900000</v>
      </c>
      <c r="E24" s="3">
        <f t="shared" si="0"/>
        <v>1828100000</v>
      </c>
      <c r="F24" s="3">
        <v>320533</v>
      </c>
      <c r="G24" s="3">
        <f t="shared" si="5"/>
        <v>5703.312919418593</v>
      </c>
      <c r="H24" s="17">
        <v>1.062329751845738</v>
      </c>
      <c r="I24" s="17">
        <v>1.0324113333244336</v>
      </c>
      <c r="J24" s="33">
        <f t="shared" si="6"/>
        <v>0.7394521255805623</v>
      </c>
      <c r="K24" s="7">
        <f t="shared" si="1"/>
        <v>5368.684167518992</v>
      </c>
      <c r="L24" s="7">
        <f t="shared" si="2"/>
        <v>5524.264152596566</v>
      </c>
      <c r="M24" s="6">
        <f t="shared" si="3"/>
        <v>7712.890019676095</v>
      </c>
      <c r="N24" s="7">
        <f t="shared" si="4"/>
        <v>7032.423729517523</v>
      </c>
    </row>
    <row r="25" spans="1:14" ht="11.25">
      <c r="A25" s="2" t="s">
        <v>25</v>
      </c>
      <c r="B25" s="3">
        <v>1166600000</v>
      </c>
      <c r="C25" s="3">
        <v>0</v>
      </c>
      <c r="D25" s="3">
        <v>170500000</v>
      </c>
      <c r="E25" s="3">
        <f t="shared" si="0"/>
        <v>996100000</v>
      </c>
      <c r="F25" s="3">
        <v>156973</v>
      </c>
      <c r="G25" s="3">
        <f t="shared" si="5"/>
        <v>6345.677282080358</v>
      </c>
      <c r="H25" s="17">
        <v>0.9654395825685906</v>
      </c>
      <c r="I25" s="17">
        <v>1.0574367013636778</v>
      </c>
      <c r="J25" s="33">
        <f t="shared" si="6"/>
        <v>0.7394521255805623</v>
      </c>
      <c r="K25" s="7">
        <f t="shared" si="1"/>
        <v>6572.837282264137</v>
      </c>
      <c r="L25" s="7">
        <f t="shared" si="2"/>
        <v>6000.999656903272</v>
      </c>
      <c r="M25" s="6">
        <f t="shared" si="3"/>
        <v>8581.593131669219</v>
      </c>
      <c r="N25" s="7">
        <f t="shared" si="4"/>
        <v>8405.981687278518</v>
      </c>
    </row>
    <row r="26" spans="1:14" ht="11.25">
      <c r="A26" s="2" t="s">
        <v>26</v>
      </c>
      <c r="B26" s="3">
        <v>659002000</v>
      </c>
      <c r="C26" s="3">
        <v>32700000</v>
      </c>
      <c r="D26" s="3">
        <v>191900000</v>
      </c>
      <c r="E26" s="3">
        <f t="shared" si="0"/>
        <v>499802000</v>
      </c>
      <c r="F26" s="3">
        <v>99503</v>
      </c>
      <c r="G26" s="3">
        <f t="shared" si="5"/>
        <v>5022.984231631207</v>
      </c>
      <c r="H26" s="17">
        <v>1.0309566916684407</v>
      </c>
      <c r="I26" s="17">
        <v>0.8927102244298729</v>
      </c>
      <c r="J26" s="33">
        <f t="shared" si="6"/>
        <v>0.7394521255805623</v>
      </c>
      <c r="K26" s="7">
        <f t="shared" si="1"/>
        <v>4872.158328496127</v>
      </c>
      <c r="L26" s="7">
        <f t="shared" si="2"/>
        <v>5626.668200018795</v>
      </c>
      <c r="M26" s="6">
        <f t="shared" si="3"/>
        <v>6792.845754128487</v>
      </c>
      <c r="N26" s="7">
        <f t="shared" si="4"/>
        <v>7380.755560432323</v>
      </c>
    </row>
    <row r="27" spans="1:14" ht="11.25">
      <c r="A27" s="2" t="s">
        <v>27</v>
      </c>
      <c r="B27" s="3">
        <v>816300000</v>
      </c>
      <c r="C27" s="3">
        <v>79400000</v>
      </c>
      <c r="D27" s="3">
        <v>30300000</v>
      </c>
      <c r="E27" s="3">
        <f t="shared" si="0"/>
        <v>865400000</v>
      </c>
      <c r="F27" s="3">
        <v>148155</v>
      </c>
      <c r="G27" s="3">
        <f t="shared" si="5"/>
        <v>5841.179845432149</v>
      </c>
      <c r="H27" s="17">
        <v>0.9619839779432069</v>
      </c>
      <c r="I27" s="17">
        <v>1.0095076506316671</v>
      </c>
      <c r="J27" s="33">
        <f t="shared" si="6"/>
        <v>0.7394521255805623</v>
      </c>
      <c r="K27" s="7">
        <f t="shared" si="1"/>
        <v>6072.013650290751</v>
      </c>
      <c r="L27" s="7">
        <f t="shared" si="2"/>
        <v>5786.1669911834915</v>
      </c>
      <c r="M27" s="6">
        <f t="shared" si="3"/>
        <v>7899.334714666068</v>
      </c>
      <c r="N27" s="7">
        <f t="shared" si="4"/>
        <v>8134.166595229917</v>
      </c>
    </row>
    <row r="28" spans="1:14" ht="11.25">
      <c r="A28" s="2" t="s">
        <v>28</v>
      </c>
      <c r="B28" s="3">
        <v>127000000</v>
      </c>
      <c r="C28" s="3">
        <v>2400000</v>
      </c>
      <c r="D28" s="3">
        <v>12000000</v>
      </c>
      <c r="E28" s="3">
        <f t="shared" si="0"/>
        <v>117400000</v>
      </c>
      <c r="F28" s="3">
        <v>33431</v>
      </c>
      <c r="G28" s="3">
        <f t="shared" si="5"/>
        <v>3511.7106876850826</v>
      </c>
      <c r="H28" s="17">
        <v>1.0240330319354074</v>
      </c>
      <c r="I28" s="17">
        <v>0.9296011487076723</v>
      </c>
      <c r="J28" s="33">
        <f t="shared" si="6"/>
        <v>0.7394521255805623</v>
      </c>
      <c r="K28" s="7">
        <f t="shared" si="1"/>
        <v>3429.294347124722</v>
      </c>
      <c r="L28" s="7">
        <f t="shared" si="2"/>
        <v>3777.653128513286</v>
      </c>
      <c r="M28" s="6">
        <f t="shared" si="3"/>
        <v>4749.071057072087</v>
      </c>
      <c r="N28" s="7">
        <f t="shared" si="4"/>
        <v>4988.822476815115</v>
      </c>
    </row>
    <row r="29" spans="1:14" ht="11.25">
      <c r="A29" s="2" t="s">
        <v>29</v>
      </c>
      <c r="B29" s="3">
        <v>415400000</v>
      </c>
      <c r="C29" s="3">
        <v>55000000</v>
      </c>
      <c r="D29" s="3">
        <v>143600000</v>
      </c>
      <c r="E29" s="3">
        <f t="shared" si="0"/>
        <v>326800000</v>
      </c>
      <c r="F29" s="3">
        <v>64441</v>
      </c>
      <c r="G29" s="3">
        <f t="shared" si="5"/>
        <v>5071.305535295852</v>
      </c>
      <c r="H29" s="17">
        <v>1.0289227980429305</v>
      </c>
      <c r="I29" s="17">
        <v>1.0219639007544896</v>
      </c>
      <c r="J29" s="33">
        <f t="shared" si="6"/>
        <v>0.7394521255805623</v>
      </c>
      <c r="K29" s="7">
        <f t="shared" si="1"/>
        <v>4928.752229945495</v>
      </c>
      <c r="L29" s="7">
        <f t="shared" si="2"/>
        <v>4962.313768178932</v>
      </c>
      <c r="M29" s="6">
        <f t="shared" si="3"/>
        <v>6858.193194473873</v>
      </c>
      <c r="N29" s="7">
        <f t="shared" si="4"/>
        <v>6522.158813350911</v>
      </c>
    </row>
    <row r="30" spans="1:14" ht="11.25">
      <c r="A30" s="2" t="s">
        <v>30</v>
      </c>
      <c r="B30" s="3">
        <v>292527450</v>
      </c>
      <c r="C30" s="3">
        <v>0</v>
      </c>
      <c r="D30" s="3">
        <v>25107756</v>
      </c>
      <c r="E30" s="3">
        <f t="shared" si="0"/>
        <v>267419694</v>
      </c>
      <c r="F30" s="3">
        <v>42013</v>
      </c>
      <c r="G30" s="3">
        <f t="shared" si="5"/>
        <v>6365.165401185347</v>
      </c>
      <c r="H30" s="17">
        <v>1.0065030294320174</v>
      </c>
      <c r="I30" s="17">
        <v>0.9915378374381784</v>
      </c>
      <c r="J30" s="33">
        <f t="shared" si="6"/>
        <v>0.7394521255805623</v>
      </c>
      <c r="K30" s="7">
        <f t="shared" si="1"/>
        <v>6324.039983046342</v>
      </c>
      <c r="L30" s="7">
        <f t="shared" si="2"/>
        <v>6419.488153503986</v>
      </c>
      <c r="M30" s="6">
        <f t="shared" si="3"/>
        <v>8607.947940088612</v>
      </c>
      <c r="N30" s="7">
        <f t="shared" si="4"/>
        <v>8625.320740451876</v>
      </c>
    </row>
    <row r="31" spans="1:14" ht="11.25">
      <c r="A31" s="2" t="s">
        <v>31</v>
      </c>
      <c r="B31" s="3">
        <v>89000000</v>
      </c>
      <c r="C31" s="3">
        <v>0</v>
      </c>
      <c r="D31" s="3">
        <v>4300000</v>
      </c>
      <c r="E31" s="3">
        <f t="shared" si="0"/>
        <v>84700000</v>
      </c>
      <c r="F31" s="3">
        <v>27027</v>
      </c>
      <c r="G31" s="3">
        <f t="shared" si="5"/>
        <v>3133.903133903134</v>
      </c>
      <c r="H31" s="17">
        <v>1.1216938603319748</v>
      </c>
      <c r="I31" s="17">
        <v>1.151298475213402</v>
      </c>
      <c r="J31" s="33">
        <f t="shared" si="6"/>
        <v>0.7394521255805623</v>
      </c>
      <c r="K31" s="7">
        <f t="shared" si="1"/>
        <v>2793.9023692040437</v>
      </c>
      <c r="L31" s="7">
        <f t="shared" si="2"/>
        <v>2722.059658180509</v>
      </c>
      <c r="M31" s="6">
        <f t="shared" si="3"/>
        <v>4238.14203176795</v>
      </c>
      <c r="N31" s="7">
        <f t="shared" si="4"/>
        <v>3281.8084945712367</v>
      </c>
    </row>
    <row r="32" spans="1:14" ht="11.25">
      <c r="A32" s="2" t="s">
        <v>32</v>
      </c>
      <c r="B32" s="3">
        <v>1282415952</v>
      </c>
      <c r="C32" s="3">
        <v>158671456</v>
      </c>
      <c r="D32" s="3">
        <v>187911000</v>
      </c>
      <c r="E32" s="3">
        <f t="shared" si="0"/>
        <v>1253176408</v>
      </c>
      <c r="F32" s="3">
        <v>166289</v>
      </c>
      <c r="G32" s="3">
        <f t="shared" si="5"/>
        <v>7536.135330659274</v>
      </c>
      <c r="H32" s="17">
        <v>0.9386208639425931</v>
      </c>
      <c r="I32" s="17">
        <v>1.176552214331471</v>
      </c>
      <c r="J32" s="33">
        <f t="shared" si="6"/>
        <v>0.7394521255805623</v>
      </c>
      <c r="K32" s="7">
        <f t="shared" si="1"/>
        <v>8028.945040710484</v>
      </c>
      <c r="L32" s="7">
        <f t="shared" si="2"/>
        <v>6405.2706194101065</v>
      </c>
      <c r="M32" s="6">
        <f t="shared" si="3"/>
        <v>10191.51216144313</v>
      </c>
      <c r="N32" s="7">
        <f t="shared" si="4"/>
        <v>9228.629650947641</v>
      </c>
    </row>
    <row r="33" spans="1:14" ht="11.25">
      <c r="A33" s="2" t="s">
        <v>33</v>
      </c>
      <c r="B33" s="3">
        <v>416600000</v>
      </c>
      <c r="C33" s="3">
        <v>40700000</v>
      </c>
      <c r="D33" s="3">
        <v>67200000</v>
      </c>
      <c r="E33" s="3">
        <f t="shared" si="0"/>
        <v>390100000</v>
      </c>
      <c r="F33" s="3">
        <v>67591</v>
      </c>
      <c r="G33" s="3">
        <f t="shared" si="5"/>
        <v>5771.4784512730985</v>
      </c>
      <c r="H33" s="17">
        <v>1.0726426966111997</v>
      </c>
      <c r="I33" s="17">
        <v>0.9331188425104111</v>
      </c>
      <c r="J33" s="33">
        <f t="shared" si="6"/>
        <v>0.7394521255805623</v>
      </c>
      <c r="K33" s="7">
        <f t="shared" si="1"/>
        <v>5380.61599590146</v>
      </c>
      <c r="L33" s="7">
        <f t="shared" si="2"/>
        <v>6185.148330887664</v>
      </c>
      <c r="M33" s="6">
        <f t="shared" si="3"/>
        <v>7805.073853485466</v>
      </c>
      <c r="N33" s="7">
        <f t="shared" si="4"/>
        <v>7798.031361770377</v>
      </c>
    </row>
    <row r="34" spans="1:14" ht="11.25">
      <c r="A34" s="2" t="s">
        <v>34</v>
      </c>
      <c r="B34" s="3">
        <v>2393800000</v>
      </c>
      <c r="C34" s="3">
        <v>350700000</v>
      </c>
      <c r="D34" s="3">
        <v>472100000</v>
      </c>
      <c r="E34" s="3">
        <f t="shared" si="0"/>
        <v>2272400000</v>
      </c>
      <c r="F34" s="3">
        <v>436396</v>
      </c>
      <c r="G34" s="3">
        <f t="shared" si="5"/>
        <v>5207.1971328793115</v>
      </c>
      <c r="H34" s="17">
        <v>0.928099793901238</v>
      </c>
      <c r="I34" s="17">
        <v>1.1175853809050267</v>
      </c>
      <c r="J34" s="33">
        <f t="shared" si="6"/>
        <v>0.7394521255805623</v>
      </c>
      <c r="K34" s="7">
        <f t="shared" si="1"/>
        <v>5610.600462468615</v>
      </c>
      <c r="L34" s="7">
        <f t="shared" si="2"/>
        <v>4659.32824627904</v>
      </c>
      <c r="M34" s="6">
        <f t="shared" si="3"/>
        <v>7041.966548937852</v>
      </c>
      <c r="N34" s="7">
        <f t="shared" si="4"/>
        <v>6789.199481027835</v>
      </c>
    </row>
    <row r="35" spans="1:14" ht="11.25">
      <c r="A35" s="2" t="s">
        <v>35</v>
      </c>
      <c r="B35" s="3">
        <v>1948600000</v>
      </c>
      <c r="C35" s="3">
        <v>94100000</v>
      </c>
      <c r="D35" s="3">
        <v>390500000</v>
      </c>
      <c r="E35" s="3">
        <f aca="true" t="shared" si="7" ref="E35:E52">B35+C35-D35</f>
        <v>1652200000</v>
      </c>
      <c r="F35" s="3">
        <v>241175</v>
      </c>
      <c r="G35" s="3">
        <f t="shared" si="5"/>
        <v>6850.627137970353</v>
      </c>
      <c r="H35" s="17">
        <v>0.9734889782483767</v>
      </c>
      <c r="I35" s="17">
        <v>0.9349723952304706</v>
      </c>
      <c r="J35" s="33">
        <f t="shared" si="6"/>
        <v>0.7394521255805623</v>
      </c>
      <c r="K35" s="7">
        <f aca="true" t="shared" si="8" ref="K35:K53">G35/H35</f>
        <v>7037.190241533972</v>
      </c>
      <c r="L35" s="7">
        <f aca="true" t="shared" si="9" ref="L35:L53">G35/I35</f>
        <v>7327.090268030506</v>
      </c>
      <c r="M35" s="6">
        <f aca="true" t="shared" si="10" ref="M35:M53">G35/J35</f>
        <v>9264.463379007471</v>
      </c>
      <c r="N35" s="7">
        <f aca="true" t="shared" si="11" ref="N35:N53">((G35/J35)/H35)/I35</f>
        <v>10178.656102106877</v>
      </c>
    </row>
    <row r="36" spans="1:14" ht="11.25">
      <c r="A36" s="2" t="s">
        <v>36</v>
      </c>
      <c r="B36" s="3">
        <v>174000000</v>
      </c>
      <c r="C36" s="3">
        <v>0</v>
      </c>
      <c r="D36" s="3">
        <v>37200000</v>
      </c>
      <c r="E36" s="3">
        <f t="shared" si="7"/>
        <v>136800000</v>
      </c>
      <c r="F36" s="3">
        <v>29759</v>
      </c>
      <c r="G36" s="3">
        <f t="shared" si="5"/>
        <v>4596.9286602372395</v>
      </c>
      <c r="H36" s="17">
        <v>0.9860013081018346</v>
      </c>
      <c r="I36" s="17">
        <v>1.0144558434550057</v>
      </c>
      <c r="J36" s="33">
        <f t="shared" si="6"/>
        <v>0.7394521255805623</v>
      </c>
      <c r="K36" s="7">
        <f t="shared" si="8"/>
        <v>4662.193267356666</v>
      </c>
      <c r="L36" s="7">
        <f t="shared" si="9"/>
        <v>4531.423117029073</v>
      </c>
      <c r="M36" s="6">
        <f t="shared" si="10"/>
        <v>6216.66839706232</v>
      </c>
      <c r="N36" s="7">
        <f t="shared" si="11"/>
        <v>6215.08486392933</v>
      </c>
    </row>
    <row r="37" spans="1:14" ht="11.25">
      <c r="A37" s="2" t="s">
        <v>37</v>
      </c>
      <c r="B37" s="3">
        <v>1862592400</v>
      </c>
      <c r="C37" s="3">
        <v>76800000</v>
      </c>
      <c r="D37" s="3">
        <v>284596800</v>
      </c>
      <c r="E37" s="3">
        <f t="shared" si="7"/>
        <v>1654795600</v>
      </c>
      <c r="F37" s="3">
        <v>322011</v>
      </c>
      <c r="G37" s="3">
        <f t="shared" si="5"/>
        <v>5138.941216293853</v>
      </c>
      <c r="H37" s="17">
        <v>1.099858054824384</v>
      </c>
      <c r="I37" s="17">
        <v>1.017437844937871</v>
      </c>
      <c r="J37" s="33">
        <f t="shared" si="6"/>
        <v>0.7394521255805623</v>
      </c>
      <c r="K37" s="7">
        <f t="shared" si="8"/>
        <v>4672.367669402936</v>
      </c>
      <c r="L37" s="7">
        <f t="shared" si="9"/>
        <v>5050.865015353993</v>
      </c>
      <c r="M37" s="6">
        <f t="shared" si="10"/>
        <v>6949.660483103139</v>
      </c>
      <c r="N37" s="7">
        <f t="shared" si="11"/>
        <v>6210.392672355409</v>
      </c>
    </row>
    <row r="38" spans="1:14" ht="11.25">
      <c r="A38" s="2" t="s">
        <v>38</v>
      </c>
      <c r="B38" s="3">
        <v>739000000</v>
      </c>
      <c r="C38" s="3">
        <v>22000000</v>
      </c>
      <c r="D38" s="3">
        <v>129000000</v>
      </c>
      <c r="E38" s="3">
        <f t="shared" si="7"/>
        <v>632000000</v>
      </c>
      <c r="F38" s="3">
        <v>118153</v>
      </c>
      <c r="G38" s="3">
        <f t="shared" si="5"/>
        <v>5348.996639949895</v>
      </c>
      <c r="H38" s="17">
        <v>1.0155668686655217</v>
      </c>
      <c r="I38" s="17">
        <v>0.8972358219001219</v>
      </c>
      <c r="J38" s="33">
        <f t="shared" si="6"/>
        <v>0.7394521255805623</v>
      </c>
      <c r="K38" s="7">
        <f t="shared" si="8"/>
        <v>5267.0058515975425</v>
      </c>
      <c r="L38" s="7">
        <f t="shared" si="9"/>
        <v>5961.639637416675</v>
      </c>
      <c r="M38" s="6">
        <f t="shared" si="10"/>
        <v>7233.729480120522</v>
      </c>
      <c r="N38" s="7">
        <f t="shared" si="11"/>
        <v>7938.658768374056</v>
      </c>
    </row>
    <row r="39" spans="1:14" ht="11.25">
      <c r="A39" s="2" t="s">
        <v>39</v>
      </c>
      <c r="B39" s="3">
        <v>491500000</v>
      </c>
      <c r="C39" s="3">
        <v>79500000</v>
      </c>
      <c r="D39" s="3">
        <v>91500000</v>
      </c>
      <c r="E39" s="3">
        <f t="shared" si="7"/>
        <v>479500000</v>
      </c>
      <c r="F39" s="3">
        <v>102238</v>
      </c>
      <c r="G39" s="3">
        <f t="shared" si="5"/>
        <v>4690.036972554236</v>
      </c>
      <c r="H39" s="17">
        <v>1.0145854208497236</v>
      </c>
      <c r="I39" s="17">
        <v>0.9678594347936114</v>
      </c>
      <c r="J39" s="33">
        <f t="shared" si="6"/>
        <v>0.7394521255805623</v>
      </c>
      <c r="K39" s="7">
        <f t="shared" si="8"/>
        <v>4622.614199035397</v>
      </c>
      <c r="L39" s="7">
        <f t="shared" si="9"/>
        <v>4845.783182920927</v>
      </c>
      <c r="M39" s="6">
        <f t="shared" si="10"/>
        <v>6342.583664726058</v>
      </c>
      <c r="N39" s="7">
        <f t="shared" si="11"/>
        <v>6459.000219811397</v>
      </c>
    </row>
    <row r="40" spans="1:14" ht="11.25">
      <c r="A40" s="2" t="s">
        <v>40</v>
      </c>
      <c r="B40" s="3">
        <v>1474500000</v>
      </c>
      <c r="C40" s="3">
        <v>83800000</v>
      </c>
      <c r="D40" s="3">
        <v>79300000</v>
      </c>
      <c r="E40" s="3">
        <f t="shared" si="7"/>
        <v>1479000000</v>
      </c>
      <c r="F40" s="3">
        <v>277287</v>
      </c>
      <c r="G40" s="3">
        <f t="shared" si="5"/>
        <v>5333.823799889645</v>
      </c>
      <c r="H40" s="17">
        <v>1.03745346198354</v>
      </c>
      <c r="I40" s="17">
        <v>1.028636163448378</v>
      </c>
      <c r="J40" s="33">
        <f t="shared" si="6"/>
        <v>0.7394521255805623</v>
      </c>
      <c r="K40" s="7">
        <f t="shared" si="8"/>
        <v>5141.265604041399</v>
      </c>
      <c r="L40" s="7">
        <f t="shared" si="9"/>
        <v>5185.335679827401</v>
      </c>
      <c r="M40" s="6">
        <f t="shared" si="10"/>
        <v>7213.210450510135</v>
      </c>
      <c r="N40" s="7">
        <f t="shared" si="11"/>
        <v>6759.2450294514565</v>
      </c>
    </row>
    <row r="41" spans="1:14" ht="11.25">
      <c r="A41" s="2" t="s">
        <v>41</v>
      </c>
      <c r="B41" s="3">
        <v>129200000</v>
      </c>
      <c r="C41" s="3">
        <v>0</v>
      </c>
      <c r="D41" s="3">
        <v>0</v>
      </c>
      <c r="E41" s="3">
        <f t="shared" si="7"/>
        <v>129200000</v>
      </c>
      <c r="F41" s="3">
        <v>24730</v>
      </c>
      <c r="G41" s="3">
        <f t="shared" si="5"/>
        <v>5224.423776789325</v>
      </c>
      <c r="H41" s="17">
        <v>1.0711721479654288</v>
      </c>
      <c r="I41" s="17">
        <v>1.1548609723738028</v>
      </c>
      <c r="J41" s="33">
        <f t="shared" si="6"/>
        <v>0.7394521255805623</v>
      </c>
      <c r="K41" s="7">
        <f t="shared" si="8"/>
        <v>4877.296134624608</v>
      </c>
      <c r="L41" s="7">
        <f t="shared" si="9"/>
        <v>4523.85516678305</v>
      </c>
      <c r="M41" s="6">
        <f t="shared" si="10"/>
        <v>7065.263045511566</v>
      </c>
      <c r="N41" s="7">
        <f t="shared" si="11"/>
        <v>5711.35767511659</v>
      </c>
    </row>
    <row r="42" spans="1:14" ht="11.25">
      <c r="A42" s="2" t="s">
        <v>42</v>
      </c>
      <c r="B42" s="3">
        <v>722300000</v>
      </c>
      <c r="C42" s="3">
        <v>28500000</v>
      </c>
      <c r="D42" s="3">
        <v>198600000</v>
      </c>
      <c r="E42" s="3">
        <f t="shared" si="7"/>
        <v>552200000</v>
      </c>
      <c r="F42" s="3">
        <v>127873</v>
      </c>
      <c r="G42" s="3">
        <f t="shared" si="5"/>
        <v>4318.347110023226</v>
      </c>
      <c r="H42" s="17">
        <v>1.0199701865626054</v>
      </c>
      <c r="I42" s="17">
        <v>0.9234500258364119</v>
      </c>
      <c r="J42" s="33">
        <f t="shared" si="6"/>
        <v>0.7394521255805623</v>
      </c>
      <c r="K42" s="7">
        <f t="shared" si="8"/>
        <v>4233.7973863495545</v>
      </c>
      <c r="L42" s="7">
        <f t="shared" si="9"/>
        <v>4676.319225950421</v>
      </c>
      <c r="M42" s="6">
        <f t="shared" si="10"/>
        <v>5839.927915053033</v>
      </c>
      <c r="N42" s="7">
        <f t="shared" si="11"/>
        <v>6200.213023714197</v>
      </c>
    </row>
    <row r="43" spans="1:14" ht="11.25">
      <c r="A43" s="2" t="s">
        <v>43</v>
      </c>
      <c r="B43" s="3">
        <v>108500000</v>
      </c>
      <c r="C43" s="3">
        <v>0</v>
      </c>
      <c r="D43" s="3">
        <v>20100000</v>
      </c>
      <c r="E43" s="3">
        <f t="shared" si="7"/>
        <v>88400000</v>
      </c>
      <c r="F43" s="3">
        <v>20564</v>
      </c>
      <c r="G43" s="3">
        <f t="shared" si="5"/>
        <v>4298.77455747909</v>
      </c>
      <c r="H43" s="17">
        <v>0.9847206854485996</v>
      </c>
      <c r="I43" s="17">
        <v>1.0176960085307427</v>
      </c>
      <c r="J43" s="33">
        <f t="shared" si="6"/>
        <v>0.7394521255805623</v>
      </c>
      <c r="K43" s="7">
        <f t="shared" si="8"/>
        <v>4365.47603904628</v>
      </c>
      <c r="L43" s="7">
        <f t="shared" si="9"/>
        <v>4224.026154612978</v>
      </c>
      <c r="M43" s="6">
        <f t="shared" si="10"/>
        <v>5813.458922853207</v>
      </c>
      <c r="N43" s="7">
        <f t="shared" si="11"/>
        <v>5801.008154667214</v>
      </c>
    </row>
    <row r="44" spans="1:14" ht="11.25">
      <c r="A44" s="2" t="s">
        <v>44</v>
      </c>
      <c r="B44" s="3">
        <v>896300000</v>
      </c>
      <c r="C44" s="3">
        <v>0</v>
      </c>
      <c r="D44" s="3">
        <v>172700000</v>
      </c>
      <c r="E44" s="3">
        <f t="shared" si="7"/>
        <v>723600000</v>
      </c>
      <c r="F44" s="3">
        <v>158340</v>
      </c>
      <c r="G44" s="3">
        <f t="shared" si="5"/>
        <v>4569.912845774915</v>
      </c>
      <c r="H44" s="17">
        <v>1.0429364252486126</v>
      </c>
      <c r="I44" s="17">
        <v>0.9207741997286704</v>
      </c>
      <c r="J44" s="33">
        <f t="shared" si="6"/>
        <v>0.7394521255805623</v>
      </c>
      <c r="K44" s="7">
        <f t="shared" si="8"/>
        <v>4381.775087283532</v>
      </c>
      <c r="L44" s="7">
        <f t="shared" si="9"/>
        <v>4963.11999958465</v>
      </c>
      <c r="M44" s="6">
        <f t="shared" si="10"/>
        <v>6180.133490301299</v>
      </c>
      <c r="N44" s="7">
        <f t="shared" si="11"/>
        <v>6435.567923563624</v>
      </c>
    </row>
    <row r="45" spans="1:14" ht="11.25">
      <c r="A45" s="2" t="s">
        <v>45</v>
      </c>
      <c r="B45" s="3">
        <v>3982800000</v>
      </c>
      <c r="C45" s="3">
        <v>343900000</v>
      </c>
      <c r="D45" s="3">
        <v>1237000000</v>
      </c>
      <c r="E45" s="3">
        <f t="shared" si="7"/>
        <v>3089700000</v>
      </c>
      <c r="F45" s="3">
        <v>631994</v>
      </c>
      <c r="G45" s="3">
        <f t="shared" si="5"/>
        <v>4888.812235559199</v>
      </c>
      <c r="H45" s="17">
        <v>0.999844666907471</v>
      </c>
      <c r="I45" s="17">
        <v>0.8979576028461934</v>
      </c>
      <c r="J45" s="33">
        <f t="shared" si="6"/>
        <v>0.7394521255805623</v>
      </c>
      <c r="K45" s="7">
        <f t="shared" si="8"/>
        <v>4889.571747859936</v>
      </c>
      <c r="L45" s="7">
        <f t="shared" si="9"/>
        <v>5444.368665139058</v>
      </c>
      <c r="M45" s="6">
        <f t="shared" si="10"/>
        <v>6611.397907228775</v>
      </c>
      <c r="N45" s="7">
        <f t="shared" si="11"/>
        <v>7363.849935341867</v>
      </c>
    </row>
    <row r="46" spans="1:14" ht="11.25">
      <c r="A46" s="2" t="s">
        <v>46</v>
      </c>
      <c r="B46" s="3">
        <v>470800000</v>
      </c>
      <c r="C46" s="3">
        <v>0</v>
      </c>
      <c r="D46" s="3">
        <v>44400000</v>
      </c>
      <c r="E46" s="3">
        <f t="shared" si="7"/>
        <v>426400000</v>
      </c>
      <c r="F46" s="3">
        <v>84598</v>
      </c>
      <c r="G46" s="3">
        <f t="shared" si="5"/>
        <v>5040.308281519658</v>
      </c>
      <c r="H46" s="17">
        <v>1.072730925593879</v>
      </c>
      <c r="I46" s="17">
        <v>0.9604011080752667</v>
      </c>
      <c r="J46" s="33">
        <f t="shared" si="6"/>
        <v>0.7394521255805623</v>
      </c>
      <c r="K46" s="7">
        <f t="shared" si="8"/>
        <v>4698.576466162072</v>
      </c>
      <c r="L46" s="7">
        <f t="shared" si="9"/>
        <v>5248.128348811368</v>
      </c>
      <c r="M46" s="6">
        <f t="shared" si="10"/>
        <v>6816.27397792979</v>
      </c>
      <c r="N46" s="7">
        <f t="shared" si="11"/>
        <v>6616.123219381117</v>
      </c>
    </row>
    <row r="47" spans="1:14" ht="11.25">
      <c r="A47" s="2" t="s">
        <v>47</v>
      </c>
      <c r="B47" s="3">
        <v>43543544</v>
      </c>
      <c r="C47" s="3">
        <v>0</v>
      </c>
      <c r="D47" s="3">
        <v>10000000</v>
      </c>
      <c r="E47" s="3">
        <f t="shared" si="7"/>
        <v>33543544</v>
      </c>
      <c r="F47" s="3">
        <v>15324</v>
      </c>
      <c r="G47" s="3">
        <f t="shared" si="5"/>
        <v>2188.9548420777865</v>
      </c>
      <c r="H47" s="17">
        <v>1.1765528612756484</v>
      </c>
      <c r="I47" s="17">
        <v>1.101118943804959</v>
      </c>
      <c r="J47" s="33">
        <f t="shared" si="6"/>
        <v>0.7394521255805623</v>
      </c>
      <c r="K47" s="7">
        <f t="shared" si="8"/>
        <v>1860.481508416431</v>
      </c>
      <c r="L47" s="7">
        <f t="shared" si="9"/>
        <v>1987.9367750351917</v>
      </c>
      <c r="M47" s="6">
        <f t="shared" si="10"/>
        <v>2960.2387583363607</v>
      </c>
      <c r="N47" s="7">
        <f t="shared" si="11"/>
        <v>2284.9729429591503</v>
      </c>
    </row>
    <row r="48" spans="1:14" ht="11.25">
      <c r="A48" s="2" t="s">
        <v>48</v>
      </c>
      <c r="B48" s="3">
        <v>1100500000</v>
      </c>
      <c r="C48" s="3">
        <v>12700000</v>
      </c>
      <c r="D48" s="3">
        <v>120600000</v>
      </c>
      <c r="E48" s="3">
        <f t="shared" si="7"/>
        <v>992600000</v>
      </c>
      <c r="F48" s="3">
        <v>223817</v>
      </c>
      <c r="G48" s="3">
        <f t="shared" si="5"/>
        <v>4434.873132961303</v>
      </c>
      <c r="H48" s="17">
        <v>1.0602864853946903</v>
      </c>
      <c r="I48" s="17">
        <v>0.9689144335506334</v>
      </c>
      <c r="J48" s="33">
        <f t="shared" si="6"/>
        <v>0.7394521255805623</v>
      </c>
      <c r="K48" s="7">
        <f t="shared" si="8"/>
        <v>4182.7121198384675</v>
      </c>
      <c r="L48" s="7">
        <f t="shared" si="9"/>
        <v>4577.156639838151</v>
      </c>
      <c r="M48" s="6">
        <f t="shared" si="10"/>
        <v>5997.512184415419</v>
      </c>
      <c r="N48" s="7">
        <f t="shared" si="11"/>
        <v>5837.978451349667</v>
      </c>
    </row>
    <row r="49" spans="1:14" ht="11.25">
      <c r="A49" s="2" t="s">
        <v>49</v>
      </c>
      <c r="B49" s="3">
        <v>1093900000</v>
      </c>
      <c r="C49" s="3">
        <v>0</v>
      </c>
      <c r="D49" s="3">
        <v>112600000</v>
      </c>
      <c r="E49" s="3">
        <f t="shared" si="7"/>
        <v>981300000</v>
      </c>
      <c r="F49" s="3">
        <v>195074</v>
      </c>
      <c r="G49" s="3">
        <f t="shared" si="5"/>
        <v>5030.398720485559</v>
      </c>
      <c r="H49" s="17">
        <v>0.9435580753568931</v>
      </c>
      <c r="I49" s="17">
        <v>0.9941122544115695</v>
      </c>
      <c r="J49" s="33">
        <f t="shared" si="6"/>
        <v>0.7394521255805623</v>
      </c>
      <c r="K49" s="7">
        <f t="shared" si="8"/>
        <v>5331.308005162112</v>
      </c>
      <c r="L49" s="7">
        <f t="shared" si="9"/>
        <v>5060.191842683934</v>
      </c>
      <c r="M49" s="6">
        <f t="shared" si="10"/>
        <v>6802.872757362173</v>
      </c>
      <c r="N49" s="7">
        <f t="shared" si="11"/>
        <v>7252.509137665296</v>
      </c>
    </row>
    <row r="50" spans="1:14" ht="11.25">
      <c r="A50" s="2" t="s">
        <v>50</v>
      </c>
      <c r="B50" s="3">
        <v>316400000</v>
      </c>
      <c r="C50" s="3">
        <v>0</v>
      </c>
      <c r="D50" s="3">
        <v>110400000</v>
      </c>
      <c r="E50" s="3">
        <f t="shared" si="7"/>
        <v>206000000</v>
      </c>
      <c r="F50" s="3">
        <v>62026</v>
      </c>
      <c r="G50" s="3">
        <f t="shared" si="5"/>
        <v>3321.1878889497953</v>
      </c>
      <c r="H50" s="17">
        <v>1.0187006539378811</v>
      </c>
      <c r="I50" s="17">
        <v>0.9028101158648059</v>
      </c>
      <c r="J50" s="33">
        <f t="shared" si="6"/>
        <v>0.7394521255805623</v>
      </c>
      <c r="K50" s="7">
        <f t="shared" si="8"/>
        <v>3260.219649522593</v>
      </c>
      <c r="L50" s="7">
        <f t="shared" si="9"/>
        <v>3678.7225027584172</v>
      </c>
      <c r="M50" s="6">
        <f t="shared" si="10"/>
        <v>4491.417056029487</v>
      </c>
      <c r="N50" s="7">
        <f t="shared" si="11"/>
        <v>4883.6033423029985</v>
      </c>
    </row>
    <row r="51" spans="1:14" ht="11.25">
      <c r="A51" s="2" t="s">
        <v>51</v>
      </c>
      <c r="B51" s="3">
        <v>993800000</v>
      </c>
      <c r="C51" s="3">
        <v>217000000</v>
      </c>
      <c r="D51" s="3">
        <v>123400000</v>
      </c>
      <c r="E51" s="3">
        <f t="shared" si="7"/>
        <v>1087400000</v>
      </c>
      <c r="F51" s="3">
        <v>184019</v>
      </c>
      <c r="G51" s="3">
        <f t="shared" si="5"/>
        <v>5909.172422412903</v>
      </c>
      <c r="H51" s="17">
        <v>1.0098053363564334</v>
      </c>
      <c r="I51" s="17">
        <v>1.036047395077211</v>
      </c>
      <c r="J51" s="33">
        <f t="shared" si="6"/>
        <v>0.7394521255805623</v>
      </c>
      <c r="K51" s="7">
        <f t="shared" si="8"/>
        <v>5851.793617702896</v>
      </c>
      <c r="L51" s="7">
        <f t="shared" si="9"/>
        <v>5703.57345666848</v>
      </c>
      <c r="M51" s="6">
        <f t="shared" si="10"/>
        <v>7991.284652503317</v>
      </c>
      <c r="N51" s="7">
        <f t="shared" si="11"/>
        <v>7638.345808047098</v>
      </c>
    </row>
    <row r="52" spans="1:14" ht="11.25">
      <c r="A52" s="2" t="s">
        <v>52</v>
      </c>
      <c r="B52" s="3">
        <v>183533312</v>
      </c>
      <c r="C52" s="3">
        <v>14400000</v>
      </c>
      <c r="D52" s="3">
        <v>18330722</v>
      </c>
      <c r="E52" s="3">
        <f t="shared" si="7"/>
        <v>179602590</v>
      </c>
      <c r="F52" s="3">
        <v>21077</v>
      </c>
      <c r="G52" s="3">
        <f t="shared" si="5"/>
        <v>8521.259666935523</v>
      </c>
      <c r="H52" s="17">
        <v>1.0455414730698118</v>
      </c>
      <c r="I52" s="17">
        <v>0.9487348179210451</v>
      </c>
      <c r="J52" s="33">
        <f t="shared" si="6"/>
        <v>0.7394521255805623</v>
      </c>
      <c r="K52" s="7">
        <f t="shared" si="8"/>
        <v>8150.092451059137</v>
      </c>
      <c r="L52" s="7">
        <f t="shared" si="9"/>
        <v>8981.708593353926</v>
      </c>
      <c r="M52" s="6">
        <f t="shared" si="10"/>
        <v>11523.747612795445</v>
      </c>
      <c r="N52" s="7">
        <f t="shared" si="11"/>
        <v>11617.364997558965</v>
      </c>
    </row>
    <row r="53" spans="1:14" s="12" customFormat="1" ht="11.25">
      <c r="A53" s="10" t="s">
        <v>53</v>
      </c>
      <c r="B53" s="13">
        <v>49369387558</v>
      </c>
      <c r="C53" s="13">
        <v>4533371456</v>
      </c>
      <c r="D53" s="13">
        <v>8358381014</v>
      </c>
      <c r="E53" s="13">
        <f>SUM(E3:E52)</f>
        <v>45544378000</v>
      </c>
      <c r="F53" s="11">
        <v>8383736</v>
      </c>
      <c r="G53" s="13">
        <f t="shared" si="5"/>
        <v>5432.4680548147035</v>
      </c>
      <c r="H53" s="18">
        <v>1</v>
      </c>
      <c r="I53" s="18">
        <v>1</v>
      </c>
      <c r="J53" s="34">
        <v>0.7394521255805623</v>
      </c>
      <c r="K53" s="14">
        <f t="shared" si="8"/>
        <v>5432.4680548147035</v>
      </c>
      <c r="L53" s="14">
        <f t="shared" si="9"/>
        <v>5432.4680548147035</v>
      </c>
      <c r="M53" s="14">
        <f t="shared" si="10"/>
        <v>7346.612264518866</v>
      </c>
      <c r="N53" s="14">
        <f t="shared" si="11"/>
        <v>7346.612264518866</v>
      </c>
    </row>
    <row r="54" ht="6" customHeight="1"/>
    <row r="55" ht="11.25">
      <c r="A55" s="1" t="s">
        <v>79</v>
      </c>
    </row>
  </sheetData>
  <printOptions horizontalCentered="1" verticalCentered="1"/>
  <pageMargins left="0.5" right="0.5" top="0.5" bottom="0.27" header="0.5" footer="0.34"/>
  <pageSetup fitToHeight="1" fitToWidth="1" horizontalDpi="600" verticalDpi="600" orientation="landscape" scale="85" r:id="rId3"/>
  <headerFooter alignWithMargins="0">
    <oddFooter>&amp;LSHEEO SHEF data for higheredinfo.org&amp;C&amp;D&amp;RFiscal Year = 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N55"/>
  <sheetViews>
    <sheetView workbookViewId="0" topLeftCell="A1">
      <pane xSplit="1" ySplit="2" topLeftCell="B3" activePane="bottomRight" state="frozen"/>
      <selection pane="topLeft" activeCell="J1" sqref="J1:J16384"/>
      <selection pane="topRight" activeCell="J1" sqref="J1:J16384"/>
      <selection pane="bottomLeft" activeCell="J1" sqref="J1:J16384"/>
      <selection pane="bottomRight" activeCell="A1" sqref="A1"/>
    </sheetView>
  </sheetViews>
  <sheetFormatPr defaultColWidth="9.140625" defaultRowHeight="12.75"/>
  <cols>
    <col min="1" max="1" width="15.57421875" style="1" bestFit="1" customWidth="1"/>
    <col min="2" max="2" width="16.57421875" style="4" customWidth="1"/>
    <col min="3" max="3" width="15.8515625" style="4" customWidth="1"/>
    <col min="4" max="4" width="12.8515625" style="4" bestFit="1" customWidth="1"/>
    <col min="5" max="5" width="15.00390625" style="4" bestFit="1" customWidth="1"/>
    <col min="6" max="6" width="9.00390625" style="4" bestFit="1" customWidth="1"/>
    <col min="7" max="7" width="14.7109375" style="4" bestFit="1" customWidth="1"/>
    <col min="8" max="8" width="4.8515625" style="19" bestFit="1" customWidth="1"/>
    <col min="9" max="9" width="5.57421875" style="19" bestFit="1" customWidth="1"/>
    <col min="10" max="10" width="6.8515625" style="35" customWidth="1"/>
    <col min="11" max="16384" width="9.140625" style="1" customWidth="1"/>
  </cols>
  <sheetData>
    <row r="1" spans="1:10" s="24" customFormat="1" ht="12.75">
      <c r="A1" s="21" t="s">
        <v>72</v>
      </c>
      <c r="B1" s="21"/>
      <c r="C1" s="21"/>
      <c r="D1" s="22"/>
      <c r="E1" s="22"/>
      <c r="F1" s="22"/>
      <c r="G1" s="22"/>
      <c r="H1" s="23"/>
      <c r="I1" s="23"/>
      <c r="J1" s="31"/>
    </row>
    <row r="2" spans="1:14" s="5" customFormat="1" ht="45">
      <c r="A2" s="15" t="s">
        <v>60</v>
      </c>
      <c r="B2" s="9" t="s">
        <v>55</v>
      </c>
      <c r="C2" s="9" t="s">
        <v>56</v>
      </c>
      <c r="D2" s="9" t="s">
        <v>57</v>
      </c>
      <c r="E2" s="9" t="s">
        <v>62</v>
      </c>
      <c r="F2" s="27" t="s">
        <v>54</v>
      </c>
      <c r="G2" s="27" t="s">
        <v>63</v>
      </c>
      <c r="H2" s="28" t="s">
        <v>1</v>
      </c>
      <c r="I2" s="28" t="s">
        <v>2</v>
      </c>
      <c r="J2" s="32" t="s">
        <v>0</v>
      </c>
      <c r="K2" s="29" t="s">
        <v>58</v>
      </c>
      <c r="L2" s="29" t="s">
        <v>59</v>
      </c>
      <c r="M2" s="30" t="s">
        <v>82</v>
      </c>
      <c r="N2" s="29" t="s">
        <v>61</v>
      </c>
    </row>
    <row r="3" spans="1:14" ht="11.25">
      <c r="A3" s="2" t="s">
        <v>3</v>
      </c>
      <c r="B3" s="3">
        <v>1042900000</v>
      </c>
      <c r="C3" s="3">
        <v>2800000</v>
      </c>
      <c r="D3" s="3">
        <v>257700000</v>
      </c>
      <c r="E3" s="3">
        <f aca="true" t="shared" si="0" ref="E3:E34">B3+C3-D3</f>
        <v>788000000</v>
      </c>
      <c r="F3" s="3">
        <v>172926</v>
      </c>
      <c r="G3" s="3">
        <f>E3/F3</f>
        <v>4556.862472965315</v>
      </c>
      <c r="H3" s="17">
        <v>1.048867561943418</v>
      </c>
      <c r="I3" s="17">
        <v>0.9043600526537969</v>
      </c>
      <c r="J3" s="33">
        <f>J$53</f>
        <v>0.7602049610188444</v>
      </c>
      <c r="K3" s="7">
        <f aca="true" t="shared" si="1" ref="K3:K34">G3/H3</f>
        <v>4344.554678115918</v>
      </c>
      <c r="L3" s="7">
        <f aca="true" t="shared" si="2" ref="L3:L34">G3/I3</f>
        <v>5038.770188481282</v>
      </c>
      <c r="M3" s="6">
        <f aca="true" t="shared" si="3" ref="M3:M34">G3/J3</f>
        <v>5994.255110961261</v>
      </c>
      <c r="N3" s="7">
        <f aca="true" t="shared" si="4" ref="N3:N34">((G3/J3)/H3)/I3</f>
        <v>6319.361463977449</v>
      </c>
    </row>
    <row r="4" spans="1:14" ht="11.25">
      <c r="A4" s="2" t="s">
        <v>4</v>
      </c>
      <c r="B4" s="3">
        <v>168900000</v>
      </c>
      <c r="C4" s="3">
        <v>700000</v>
      </c>
      <c r="D4" s="3">
        <v>13050400</v>
      </c>
      <c r="E4" s="3">
        <f t="shared" si="0"/>
        <v>156549600</v>
      </c>
      <c r="F4" s="3">
        <v>16214</v>
      </c>
      <c r="G4" s="3">
        <f aca="true" t="shared" si="5" ref="G4:G53">E4/F4</f>
        <v>9655.211545577895</v>
      </c>
      <c r="H4" s="17">
        <v>0.9730671916936945</v>
      </c>
      <c r="I4" s="17">
        <v>1.2009195692302481</v>
      </c>
      <c r="J4" s="33">
        <f aca="true" t="shared" si="6" ref="J4:J52">J$53</f>
        <v>0.7602049610188444</v>
      </c>
      <c r="K4" s="7">
        <f t="shared" si="1"/>
        <v>9922.451016740471</v>
      </c>
      <c r="L4" s="7">
        <f t="shared" si="2"/>
        <v>8039.848623473247</v>
      </c>
      <c r="M4" s="6">
        <f t="shared" si="3"/>
        <v>12700.800495484475</v>
      </c>
      <c r="N4" s="7">
        <f t="shared" si="4"/>
        <v>10868.618439416465</v>
      </c>
    </row>
    <row r="5" spans="1:14" ht="11.25">
      <c r="A5" s="2" t="s">
        <v>5</v>
      </c>
      <c r="B5" s="3">
        <v>795700000</v>
      </c>
      <c r="C5" s="3">
        <v>265100000</v>
      </c>
      <c r="D5" s="3">
        <v>124900000</v>
      </c>
      <c r="E5" s="3">
        <f t="shared" si="0"/>
        <v>935900000</v>
      </c>
      <c r="F5" s="3">
        <v>176648</v>
      </c>
      <c r="G5" s="3">
        <f t="shared" si="5"/>
        <v>5298.106969793034</v>
      </c>
      <c r="H5" s="17">
        <v>1.0445365189415885</v>
      </c>
      <c r="I5" s="17">
        <v>0.9441242116083524</v>
      </c>
      <c r="J5" s="33">
        <f t="shared" si="6"/>
        <v>0.7602049610188444</v>
      </c>
      <c r="K5" s="7">
        <f t="shared" si="1"/>
        <v>5072.2084615686945</v>
      </c>
      <c r="L5" s="7">
        <f t="shared" si="2"/>
        <v>5611.663067900253</v>
      </c>
      <c r="M5" s="6">
        <f t="shared" si="3"/>
        <v>6969.313858057948</v>
      </c>
      <c r="N5" s="7">
        <f t="shared" si="4"/>
        <v>7067.035285313972</v>
      </c>
    </row>
    <row r="6" spans="1:14" ht="11.25">
      <c r="A6" s="2" t="s">
        <v>6</v>
      </c>
      <c r="B6" s="3">
        <v>548420925</v>
      </c>
      <c r="C6" s="3">
        <v>0</v>
      </c>
      <c r="D6" s="3">
        <v>139000000</v>
      </c>
      <c r="E6" s="3">
        <f t="shared" si="0"/>
        <v>409420925</v>
      </c>
      <c r="F6" s="3">
        <v>80603</v>
      </c>
      <c r="G6" s="3">
        <f t="shared" si="5"/>
        <v>5079.475019540216</v>
      </c>
      <c r="H6" s="17">
        <v>0.959005750505756</v>
      </c>
      <c r="I6" s="17">
        <v>0.8926008755721956</v>
      </c>
      <c r="J6" s="33">
        <f t="shared" si="6"/>
        <v>0.7602049610188444</v>
      </c>
      <c r="K6" s="7">
        <f t="shared" si="1"/>
        <v>5296.605382044295</v>
      </c>
      <c r="L6" s="7">
        <f t="shared" si="2"/>
        <v>5690.645347265712</v>
      </c>
      <c r="M6" s="6">
        <f t="shared" si="3"/>
        <v>6681.717799805707</v>
      </c>
      <c r="N6" s="7">
        <f t="shared" si="4"/>
        <v>7805.659626909783</v>
      </c>
    </row>
    <row r="7" spans="1:14" ht="11.25">
      <c r="A7" s="2" t="s">
        <v>7</v>
      </c>
      <c r="B7" s="3">
        <v>7321200000</v>
      </c>
      <c r="C7" s="3">
        <v>1586800000</v>
      </c>
      <c r="D7" s="3">
        <v>954900000</v>
      </c>
      <c r="E7" s="3">
        <f t="shared" si="0"/>
        <v>7953100000</v>
      </c>
      <c r="F7" s="3">
        <v>1389948</v>
      </c>
      <c r="G7" s="3">
        <f t="shared" si="5"/>
        <v>5721.868731779894</v>
      </c>
      <c r="H7" s="17">
        <v>0.9046974112149251</v>
      </c>
      <c r="I7" s="17">
        <v>1.057391724723882</v>
      </c>
      <c r="J7" s="33">
        <f t="shared" si="6"/>
        <v>0.7602049610188444</v>
      </c>
      <c r="K7" s="7">
        <f t="shared" si="1"/>
        <v>6324.621537377843</v>
      </c>
      <c r="L7" s="7">
        <f t="shared" si="2"/>
        <v>5411.304626271832</v>
      </c>
      <c r="M7" s="6">
        <f t="shared" si="3"/>
        <v>7526.7447927613</v>
      </c>
      <c r="N7" s="7">
        <f t="shared" si="4"/>
        <v>7868.064943446298</v>
      </c>
    </row>
    <row r="8" spans="1:14" ht="11.25">
      <c r="A8" s="2" t="s">
        <v>8</v>
      </c>
      <c r="B8" s="3">
        <v>644800000</v>
      </c>
      <c r="C8" s="3">
        <v>21900000</v>
      </c>
      <c r="D8" s="3">
        <v>102500000</v>
      </c>
      <c r="E8" s="3">
        <f t="shared" si="0"/>
        <v>564200000</v>
      </c>
      <c r="F8" s="3">
        <v>139730</v>
      </c>
      <c r="G8" s="3">
        <f t="shared" si="5"/>
        <v>4037.787160953267</v>
      </c>
      <c r="H8" s="17">
        <v>1.0442917672210512</v>
      </c>
      <c r="I8" s="17">
        <v>1.005704012734623</v>
      </c>
      <c r="J8" s="33">
        <f t="shared" si="6"/>
        <v>0.7602049610188444</v>
      </c>
      <c r="K8" s="7">
        <f t="shared" si="1"/>
        <v>3866.5316415336306</v>
      </c>
      <c r="L8" s="7">
        <f t="shared" si="2"/>
        <v>4014.8861989464144</v>
      </c>
      <c r="M8" s="6">
        <f t="shared" si="3"/>
        <v>5311.445423273391</v>
      </c>
      <c r="N8" s="7">
        <f t="shared" si="4"/>
        <v>5057.322932635421</v>
      </c>
    </row>
    <row r="9" spans="1:14" ht="11.25">
      <c r="A9" s="2" t="s">
        <v>9</v>
      </c>
      <c r="B9" s="3">
        <v>605000000</v>
      </c>
      <c r="C9" s="3">
        <v>0</v>
      </c>
      <c r="D9" s="3">
        <v>109700000</v>
      </c>
      <c r="E9" s="3">
        <f t="shared" si="0"/>
        <v>495300000</v>
      </c>
      <c r="F9" s="3">
        <v>56661</v>
      </c>
      <c r="G9" s="3">
        <f t="shared" si="5"/>
        <v>8741.46238153227</v>
      </c>
      <c r="H9" s="17">
        <v>1.0038562738599075</v>
      </c>
      <c r="I9" s="17">
        <v>1.2009195692302481</v>
      </c>
      <c r="J9" s="33">
        <f t="shared" si="6"/>
        <v>0.7602049610188444</v>
      </c>
      <c r="K9" s="7">
        <f t="shared" si="1"/>
        <v>8707.882402249328</v>
      </c>
      <c r="L9" s="7">
        <f t="shared" si="2"/>
        <v>7278.974050806145</v>
      </c>
      <c r="M9" s="6">
        <f t="shared" si="3"/>
        <v>11498.823119776485</v>
      </c>
      <c r="N9" s="7">
        <f t="shared" si="4"/>
        <v>9538.233152845265</v>
      </c>
    </row>
    <row r="10" spans="1:14" ht="11.25">
      <c r="A10" s="2" t="s">
        <v>10</v>
      </c>
      <c r="B10" s="3">
        <v>167700000</v>
      </c>
      <c r="C10" s="3">
        <v>0</v>
      </c>
      <c r="D10" s="3">
        <v>6900000</v>
      </c>
      <c r="E10" s="3">
        <f t="shared" si="0"/>
        <v>160800000</v>
      </c>
      <c r="F10" s="3">
        <v>29654</v>
      </c>
      <c r="G10" s="3">
        <f t="shared" si="5"/>
        <v>5422.5399608821745</v>
      </c>
      <c r="H10" s="17">
        <v>1.1843203468275747</v>
      </c>
      <c r="I10" s="17">
        <v>0.9993322435857718</v>
      </c>
      <c r="J10" s="33">
        <f t="shared" si="6"/>
        <v>0.7602049610188444</v>
      </c>
      <c r="K10" s="7">
        <f t="shared" si="1"/>
        <v>4578.609136799406</v>
      </c>
      <c r="L10" s="7">
        <f t="shared" si="2"/>
        <v>5426.1633162412445</v>
      </c>
      <c r="M10" s="6">
        <f t="shared" si="3"/>
        <v>7132.997334843435</v>
      </c>
      <c r="N10" s="7">
        <f t="shared" si="4"/>
        <v>6026.885919342099</v>
      </c>
    </row>
    <row r="11" spans="1:14" ht="11.25">
      <c r="A11" s="2" t="s">
        <v>11</v>
      </c>
      <c r="B11" s="3">
        <v>2362400000</v>
      </c>
      <c r="C11" s="3">
        <v>0</v>
      </c>
      <c r="D11" s="3">
        <v>333000000</v>
      </c>
      <c r="E11" s="3">
        <f t="shared" si="0"/>
        <v>2029400000</v>
      </c>
      <c r="F11" s="3">
        <v>395610</v>
      </c>
      <c r="G11" s="3">
        <f t="shared" si="5"/>
        <v>5129.79955006193</v>
      </c>
      <c r="H11" s="17">
        <v>1.0072873686860213</v>
      </c>
      <c r="I11" s="17">
        <v>0.9248946768045583</v>
      </c>
      <c r="J11" s="33">
        <f t="shared" si="6"/>
        <v>0.7602049610188444</v>
      </c>
      <c r="K11" s="7">
        <f t="shared" si="1"/>
        <v>5092.687260392843</v>
      </c>
      <c r="L11" s="7">
        <f t="shared" si="2"/>
        <v>5546.360768109297</v>
      </c>
      <c r="M11" s="6">
        <f t="shared" si="3"/>
        <v>6747.916434518992</v>
      </c>
      <c r="N11" s="7">
        <f t="shared" si="4"/>
        <v>7243.092438694136</v>
      </c>
    </row>
    <row r="12" spans="1:14" ht="11.25">
      <c r="A12" s="2" t="s">
        <v>12</v>
      </c>
      <c r="B12" s="3">
        <v>1558400000</v>
      </c>
      <c r="C12" s="3">
        <v>0</v>
      </c>
      <c r="D12" s="3">
        <v>292100000</v>
      </c>
      <c r="E12" s="3">
        <f t="shared" si="0"/>
        <v>1266300000</v>
      </c>
      <c r="F12" s="3">
        <v>173871</v>
      </c>
      <c r="G12" s="3">
        <f t="shared" si="5"/>
        <v>7282.985661783736</v>
      </c>
      <c r="H12" s="17">
        <v>1.0105773875880217</v>
      </c>
      <c r="I12" s="17">
        <v>0.9364417810463271</v>
      </c>
      <c r="J12" s="33">
        <f t="shared" si="6"/>
        <v>0.7602049610188444</v>
      </c>
      <c r="K12" s="7">
        <f t="shared" si="1"/>
        <v>7206.756999744747</v>
      </c>
      <c r="L12" s="7">
        <f t="shared" si="2"/>
        <v>7777.296794303795</v>
      </c>
      <c r="M12" s="6">
        <f t="shared" si="3"/>
        <v>9580.292204385129</v>
      </c>
      <c r="N12" s="7">
        <f t="shared" si="4"/>
        <v>10123.4466120163</v>
      </c>
    </row>
    <row r="13" spans="1:14" ht="11.25">
      <c r="A13" s="2" t="s">
        <v>13</v>
      </c>
      <c r="B13" s="3">
        <v>322258000</v>
      </c>
      <c r="C13" s="3">
        <v>0</v>
      </c>
      <c r="D13" s="3">
        <v>69600000</v>
      </c>
      <c r="E13" s="3">
        <f t="shared" si="0"/>
        <v>252658000</v>
      </c>
      <c r="F13" s="3">
        <v>32625</v>
      </c>
      <c r="G13" s="3">
        <f t="shared" si="5"/>
        <v>7744.306513409962</v>
      </c>
      <c r="H13" s="17">
        <v>1.0471154045130462</v>
      </c>
      <c r="I13" s="17">
        <v>1.2009195692302481</v>
      </c>
      <c r="J13" s="33">
        <f t="shared" si="6"/>
        <v>0.7602049610188444</v>
      </c>
      <c r="K13" s="7">
        <f t="shared" si="1"/>
        <v>7395.8481367308295</v>
      </c>
      <c r="L13" s="7">
        <f t="shared" si="2"/>
        <v>6448.647113289877</v>
      </c>
      <c r="M13" s="6">
        <f t="shared" si="3"/>
        <v>10187.129669649697</v>
      </c>
      <c r="N13" s="7">
        <f t="shared" si="4"/>
        <v>8101.088259179164</v>
      </c>
    </row>
    <row r="14" spans="1:14" ht="11.25">
      <c r="A14" s="2" t="s">
        <v>14</v>
      </c>
      <c r="B14" s="3">
        <v>277800125</v>
      </c>
      <c r="C14" s="3">
        <v>10000000</v>
      </c>
      <c r="D14" s="3">
        <v>30457000</v>
      </c>
      <c r="E14" s="3">
        <f t="shared" si="0"/>
        <v>257343125</v>
      </c>
      <c r="F14" s="3">
        <v>42876</v>
      </c>
      <c r="G14" s="3">
        <f t="shared" si="5"/>
        <v>6002.032022576733</v>
      </c>
      <c r="H14" s="17">
        <v>1.0498655569193052</v>
      </c>
      <c r="I14" s="17">
        <v>0.9377133265547292</v>
      </c>
      <c r="J14" s="33">
        <f t="shared" si="6"/>
        <v>0.7602049610188444</v>
      </c>
      <c r="K14" s="7">
        <f t="shared" si="1"/>
        <v>5716.952978426038</v>
      </c>
      <c r="L14" s="7">
        <f t="shared" si="2"/>
        <v>6400.711019676894</v>
      </c>
      <c r="M14" s="6">
        <f t="shared" si="3"/>
        <v>7895.281312730017</v>
      </c>
      <c r="N14" s="7">
        <f t="shared" si="4"/>
        <v>8019.805442837573</v>
      </c>
    </row>
    <row r="15" spans="1:14" ht="11.25">
      <c r="A15" s="2" t="s">
        <v>15</v>
      </c>
      <c r="B15" s="3">
        <v>2180000000</v>
      </c>
      <c r="C15" s="3">
        <v>492600000</v>
      </c>
      <c r="D15" s="3">
        <v>435500000</v>
      </c>
      <c r="E15" s="3">
        <f t="shared" si="0"/>
        <v>2237100000</v>
      </c>
      <c r="F15" s="3">
        <v>342542</v>
      </c>
      <c r="G15" s="3">
        <f t="shared" si="5"/>
        <v>6530.877965329799</v>
      </c>
      <c r="H15" s="17">
        <v>0.9688843373536531</v>
      </c>
      <c r="I15" s="17">
        <v>1.0506996732094611</v>
      </c>
      <c r="J15" s="33">
        <f t="shared" si="6"/>
        <v>0.7602049610188444</v>
      </c>
      <c r="K15" s="7">
        <f t="shared" si="1"/>
        <v>6740.616721256749</v>
      </c>
      <c r="L15" s="7">
        <f t="shared" si="2"/>
        <v>6215.741883102159</v>
      </c>
      <c r="M15" s="6">
        <f t="shared" si="3"/>
        <v>8590.943627330404</v>
      </c>
      <c r="N15" s="7">
        <f t="shared" si="4"/>
        <v>8438.98736725649</v>
      </c>
    </row>
    <row r="16" spans="1:14" ht="11.25">
      <c r="A16" s="2" t="s">
        <v>16</v>
      </c>
      <c r="B16" s="3">
        <v>1102200000</v>
      </c>
      <c r="C16" s="3">
        <v>0</v>
      </c>
      <c r="D16" s="3">
        <v>150700000</v>
      </c>
      <c r="E16" s="3">
        <f t="shared" si="0"/>
        <v>951500000</v>
      </c>
      <c r="F16" s="3">
        <v>183359</v>
      </c>
      <c r="G16" s="3">
        <f t="shared" si="5"/>
        <v>5189.27350170976</v>
      </c>
      <c r="H16" s="17">
        <v>1.1269810432497793</v>
      </c>
      <c r="I16" s="17">
        <v>1.00555011226599</v>
      </c>
      <c r="J16" s="33">
        <f t="shared" si="6"/>
        <v>0.7602049610188444</v>
      </c>
      <c r="K16" s="7">
        <f t="shared" si="1"/>
        <v>4604.579227655768</v>
      </c>
      <c r="L16" s="7">
        <f t="shared" si="2"/>
        <v>5160.631417976595</v>
      </c>
      <c r="M16" s="6">
        <f t="shared" si="3"/>
        <v>6826.150535448986</v>
      </c>
      <c r="N16" s="7">
        <f t="shared" si="4"/>
        <v>6023.591776201854</v>
      </c>
    </row>
    <row r="17" spans="1:14" ht="11.25">
      <c r="A17" s="2" t="s">
        <v>17</v>
      </c>
      <c r="B17" s="3">
        <v>738126296</v>
      </c>
      <c r="C17" s="3">
        <v>29064742</v>
      </c>
      <c r="D17" s="3">
        <v>123661209</v>
      </c>
      <c r="E17" s="3">
        <f t="shared" si="0"/>
        <v>643529829</v>
      </c>
      <c r="F17" s="3">
        <v>101566</v>
      </c>
      <c r="G17" s="3">
        <f t="shared" si="5"/>
        <v>6336.0753500187075</v>
      </c>
      <c r="H17" s="17">
        <v>1.0755750042361858</v>
      </c>
      <c r="I17" s="17">
        <v>0.9996813892542927</v>
      </c>
      <c r="J17" s="33">
        <f t="shared" si="6"/>
        <v>0.7602049610188444</v>
      </c>
      <c r="K17" s="7">
        <f t="shared" si="1"/>
        <v>5890.872626329058</v>
      </c>
      <c r="L17" s="7">
        <f t="shared" si="2"/>
        <v>6338.094735108623</v>
      </c>
      <c r="M17" s="6">
        <f t="shared" si="3"/>
        <v>8334.693503613751</v>
      </c>
      <c r="N17" s="7">
        <f t="shared" si="4"/>
        <v>7751.52810360696</v>
      </c>
    </row>
    <row r="18" spans="1:14" ht="11.25">
      <c r="A18" s="2" t="s">
        <v>18</v>
      </c>
      <c r="B18" s="3">
        <v>594200000</v>
      </c>
      <c r="C18" s="3">
        <v>131400000</v>
      </c>
      <c r="D18" s="3">
        <v>163200000</v>
      </c>
      <c r="E18" s="3">
        <f t="shared" si="0"/>
        <v>562400000</v>
      </c>
      <c r="F18" s="3">
        <v>105020</v>
      </c>
      <c r="G18" s="3">
        <f t="shared" si="5"/>
        <v>5355.170443725005</v>
      </c>
      <c r="H18" s="17">
        <v>1.0485967615230518</v>
      </c>
      <c r="I18" s="17">
        <v>1.0055751865639209</v>
      </c>
      <c r="J18" s="33">
        <f t="shared" si="6"/>
        <v>0.7602049610188444</v>
      </c>
      <c r="K18" s="7">
        <f t="shared" si="1"/>
        <v>5106.987395180201</v>
      </c>
      <c r="L18" s="7">
        <f t="shared" si="2"/>
        <v>5325.479899741535</v>
      </c>
      <c r="M18" s="6">
        <f t="shared" si="3"/>
        <v>7044.377132908841</v>
      </c>
      <c r="N18" s="7">
        <f t="shared" si="4"/>
        <v>6680.662593620719</v>
      </c>
    </row>
    <row r="19" spans="1:14" ht="11.25">
      <c r="A19" s="2" t="s">
        <v>19</v>
      </c>
      <c r="B19" s="3">
        <v>880600000</v>
      </c>
      <c r="C19" s="3">
        <v>0</v>
      </c>
      <c r="D19" s="3">
        <v>145300000</v>
      </c>
      <c r="E19" s="3">
        <f t="shared" si="0"/>
        <v>735300000</v>
      </c>
      <c r="F19" s="3">
        <v>114359</v>
      </c>
      <c r="G19" s="3">
        <f t="shared" si="5"/>
        <v>6429.751921580287</v>
      </c>
      <c r="H19" s="17">
        <v>1.0220870504514832</v>
      </c>
      <c r="I19" s="17">
        <v>0.9065321555025493</v>
      </c>
      <c r="J19" s="33">
        <f t="shared" si="6"/>
        <v>0.7602049610188444</v>
      </c>
      <c r="K19" s="7">
        <f t="shared" si="1"/>
        <v>6290.806559715333</v>
      </c>
      <c r="L19" s="7">
        <f t="shared" si="2"/>
        <v>7092.69040546704</v>
      </c>
      <c r="M19" s="6">
        <f t="shared" si="3"/>
        <v>8457.918918291434</v>
      </c>
      <c r="N19" s="7">
        <f t="shared" si="4"/>
        <v>9128.352827739744</v>
      </c>
    </row>
    <row r="20" spans="1:14" ht="11.25">
      <c r="A20" s="2" t="s">
        <v>20</v>
      </c>
      <c r="B20" s="3">
        <v>942742597</v>
      </c>
      <c r="C20" s="3">
        <v>0</v>
      </c>
      <c r="D20" s="3">
        <v>184500000</v>
      </c>
      <c r="E20" s="3">
        <f t="shared" si="0"/>
        <v>758242597</v>
      </c>
      <c r="F20" s="3">
        <v>169864</v>
      </c>
      <c r="G20" s="3">
        <f t="shared" si="5"/>
        <v>4463.8216278905475</v>
      </c>
      <c r="H20" s="17">
        <v>1.0178270109951162</v>
      </c>
      <c r="I20" s="17">
        <v>0.8993214560655953</v>
      </c>
      <c r="J20" s="33">
        <f t="shared" si="6"/>
        <v>0.7602049610188444</v>
      </c>
      <c r="K20" s="7">
        <f t="shared" si="1"/>
        <v>4385.638796838696</v>
      </c>
      <c r="L20" s="7">
        <f t="shared" si="2"/>
        <v>4963.544011747633</v>
      </c>
      <c r="M20" s="6">
        <f t="shared" si="3"/>
        <v>5871.865952976721</v>
      </c>
      <c r="N20" s="7">
        <f t="shared" si="4"/>
        <v>6414.860341202173</v>
      </c>
    </row>
    <row r="21" spans="1:14" ht="11.25">
      <c r="A21" s="2" t="s">
        <v>21</v>
      </c>
      <c r="B21" s="3">
        <v>192214809</v>
      </c>
      <c r="C21" s="3">
        <v>0</v>
      </c>
      <c r="D21" s="3">
        <v>15911264</v>
      </c>
      <c r="E21" s="3">
        <f t="shared" si="0"/>
        <v>176303545</v>
      </c>
      <c r="F21" s="3">
        <v>27640</v>
      </c>
      <c r="G21" s="3">
        <f t="shared" si="5"/>
        <v>6378.56530390738</v>
      </c>
      <c r="H21" s="17">
        <v>1.0116032608438181</v>
      </c>
      <c r="I21" s="17">
        <v>1.0763824407700509</v>
      </c>
      <c r="J21" s="33">
        <f t="shared" si="6"/>
        <v>0.7602049610188444</v>
      </c>
      <c r="K21" s="7">
        <f t="shared" si="1"/>
        <v>6305.402078861201</v>
      </c>
      <c r="L21" s="7">
        <f t="shared" si="2"/>
        <v>5925.9284268369465</v>
      </c>
      <c r="M21" s="6">
        <f t="shared" si="3"/>
        <v>8390.58626420785</v>
      </c>
      <c r="N21" s="7">
        <f t="shared" si="4"/>
        <v>7705.7600566439905</v>
      </c>
    </row>
    <row r="22" spans="1:14" ht="11.25">
      <c r="A22" s="2" t="s">
        <v>22</v>
      </c>
      <c r="B22" s="3">
        <v>901500000</v>
      </c>
      <c r="C22" s="3">
        <v>160400000</v>
      </c>
      <c r="D22" s="3">
        <v>284237549</v>
      </c>
      <c r="E22" s="3">
        <f t="shared" si="0"/>
        <v>777662451</v>
      </c>
      <c r="F22" s="3">
        <v>164225</v>
      </c>
      <c r="G22" s="3">
        <f t="shared" si="5"/>
        <v>4735.347547571929</v>
      </c>
      <c r="H22" s="17">
        <v>1.0064576085748258</v>
      </c>
      <c r="I22" s="17">
        <v>1.0003186107457074</v>
      </c>
      <c r="J22" s="33">
        <f t="shared" si="6"/>
        <v>0.7602049610188444</v>
      </c>
      <c r="K22" s="7">
        <f t="shared" si="1"/>
        <v>4704.964727006558</v>
      </c>
      <c r="L22" s="7">
        <f t="shared" si="2"/>
        <v>4733.839295503929</v>
      </c>
      <c r="M22" s="6">
        <f t="shared" si="3"/>
        <v>6229.040575091099</v>
      </c>
      <c r="N22" s="7">
        <f t="shared" si="4"/>
        <v>6187.102680630653</v>
      </c>
    </row>
    <row r="23" spans="1:14" ht="11.25">
      <c r="A23" s="2" t="s">
        <v>23</v>
      </c>
      <c r="B23" s="3">
        <v>922800000</v>
      </c>
      <c r="C23" s="3">
        <v>0</v>
      </c>
      <c r="D23" s="3">
        <v>32900000</v>
      </c>
      <c r="E23" s="3">
        <f t="shared" si="0"/>
        <v>889900000</v>
      </c>
      <c r="F23" s="3">
        <v>117299</v>
      </c>
      <c r="G23" s="3">
        <f t="shared" si="5"/>
        <v>7586.594941133343</v>
      </c>
      <c r="H23" s="17">
        <v>0.9694140858748428</v>
      </c>
      <c r="I23" s="17">
        <v>1.1745870987499405</v>
      </c>
      <c r="J23" s="33">
        <f t="shared" si="6"/>
        <v>0.7602049610188444</v>
      </c>
      <c r="K23" s="7">
        <f t="shared" si="1"/>
        <v>7825.959052665156</v>
      </c>
      <c r="L23" s="7">
        <f t="shared" si="2"/>
        <v>6458.946253715379</v>
      </c>
      <c r="M23" s="6">
        <f t="shared" si="3"/>
        <v>9979.670391739633</v>
      </c>
      <c r="N23" s="7">
        <f t="shared" si="4"/>
        <v>8764.38900590157</v>
      </c>
    </row>
    <row r="24" spans="1:14" ht="11.25">
      <c r="A24" s="2" t="s">
        <v>24</v>
      </c>
      <c r="B24" s="3">
        <v>1802000000</v>
      </c>
      <c r="C24" s="3">
        <v>307200000</v>
      </c>
      <c r="D24" s="3">
        <v>196600000</v>
      </c>
      <c r="E24" s="3">
        <f t="shared" si="0"/>
        <v>1912600000</v>
      </c>
      <c r="F24" s="3">
        <v>325134</v>
      </c>
      <c r="G24" s="3">
        <f t="shared" si="5"/>
        <v>5882.497677880505</v>
      </c>
      <c r="H24" s="17">
        <v>1.0610973370602657</v>
      </c>
      <c r="I24" s="17">
        <v>1.0290682435465446</v>
      </c>
      <c r="J24" s="33">
        <f t="shared" si="6"/>
        <v>0.7602049610188444</v>
      </c>
      <c r="K24" s="7">
        <f t="shared" si="1"/>
        <v>5543.78705178713</v>
      </c>
      <c r="L24" s="7">
        <f t="shared" si="2"/>
        <v>5716.333892111248</v>
      </c>
      <c r="M24" s="6">
        <f t="shared" si="3"/>
        <v>7738.041685490509</v>
      </c>
      <c r="N24" s="7">
        <f t="shared" si="4"/>
        <v>7086.497920468113</v>
      </c>
    </row>
    <row r="25" spans="1:14" ht="11.25">
      <c r="A25" s="2" t="s">
        <v>25</v>
      </c>
      <c r="B25" s="3">
        <v>1267900000</v>
      </c>
      <c r="C25" s="3">
        <v>0</v>
      </c>
      <c r="D25" s="3">
        <v>175000000</v>
      </c>
      <c r="E25" s="3">
        <f t="shared" si="0"/>
        <v>1092900000</v>
      </c>
      <c r="F25" s="3">
        <v>154175</v>
      </c>
      <c r="G25" s="3">
        <f t="shared" si="5"/>
        <v>7088.697908221177</v>
      </c>
      <c r="H25" s="17">
        <v>0.9756286544954167</v>
      </c>
      <c r="I25" s="17">
        <v>1.0522806912749914</v>
      </c>
      <c r="J25" s="33">
        <f t="shared" si="6"/>
        <v>0.7602049610188444</v>
      </c>
      <c r="K25" s="7">
        <f t="shared" si="1"/>
        <v>7265.774611639883</v>
      </c>
      <c r="L25" s="7">
        <f t="shared" si="2"/>
        <v>6736.508582735835</v>
      </c>
      <c r="M25" s="6">
        <f t="shared" si="3"/>
        <v>9324.71934768847</v>
      </c>
      <c r="N25" s="7">
        <f t="shared" si="4"/>
        <v>9082.797271399771</v>
      </c>
    </row>
    <row r="26" spans="1:14" ht="11.25">
      <c r="A26" s="2" t="s">
        <v>26</v>
      </c>
      <c r="B26" s="3">
        <v>716326000</v>
      </c>
      <c r="C26" s="3">
        <v>34400000</v>
      </c>
      <c r="D26" s="3">
        <v>208700000</v>
      </c>
      <c r="E26" s="3">
        <f t="shared" si="0"/>
        <v>542026000</v>
      </c>
      <c r="F26" s="3">
        <v>103507</v>
      </c>
      <c r="G26" s="3">
        <f t="shared" si="5"/>
        <v>5236.612016578589</v>
      </c>
      <c r="H26" s="17">
        <v>1.0263256067536306</v>
      </c>
      <c r="I26" s="17">
        <v>0.8869991659731302</v>
      </c>
      <c r="J26" s="33">
        <f t="shared" si="6"/>
        <v>0.7602049610188444</v>
      </c>
      <c r="K26" s="7">
        <f t="shared" si="1"/>
        <v>5102.291107344102</v>
      </c>
      <c r="L26" s="7">
        <f t="shared" si="2"/>
        <v>5903.739504459941</v>
      </c>
      <c r="M26" s="6">
        <f t="shared" si="3"/>
        <v>6888.421261498162</v>
      </c>
      <c r="N26" s="7">
        <f t="shared" si="4"/>
        <v>7566.783748339636</v>
      </c>
    </row>
    <row r="27" spans="1:14" ht="11.25">
      <c r="A27" s="2" t="s">
        <v>27</v>
      </c>
      <c r="B27" s="3">
        <v>891200000</v>
      </c>
      <c r="C27" s="3">
        <v>86400000</v>
      </c>
      <c r="D27" s="3">
        <v>31200000</v>
      </c>
      <c r="E27" s="3">
        <f t="shared" si="0"/>
        <v>946400000</v>
      </c>
      <c r="F27" s="3">
        <v>151121</v>
      </c>
      <c r="G27" s="3">
        <f t="shared" si="5"/>
        <v>6262.531349051423</v>
      </c>
      <c r="H27" s="17">
        <v>0.9596096491058722</v>
      </c>
      <c r="I27" s="17">
        <v>1.0033151565104246</v>
      </c>
      <c r="J27" s="33">
        <f t="shared" si="6"/>
        <v>0.7602049610188444</v>
      </c>
      <c r="K27" s="7">
        <f t="shared" si="1"/>
        <v>6526.123778441172</v>
      </c>
      <c r="L27" s="7">
        <f t="shared" si="2"/>
        <v>6241.838676924596</v>
      </c>
      <c r="M27" s="6">
        <f t="shared" si="3"/>
        <v>8237.951171297584</v>
      </c>
      <c r="N27" s="7">
        <f t="shared" si="4"/>
        <v>8556.324250786689</v>
      </c>
    </row>
    <row r="28" spans="1:14" ht="11.25">
      <c r="A28" s="2" t="s">
        <v>28</v>
      </c>
      <c r="B28" s="3">
        <v>130500000</v>
      </c>
      <c r="C28" s="3">
        <v>2500000</v>
      </c>
      <c r="D28" s="3">
        <v>12700000</v>
      </c>
      <c r="E28" s="3">
        <f t="shared" si="0"/>
        <v>120300000</v>
      </c>
      <c r="F28" s="3">
        <v>33545</v>
      </c>
      <c r="G28" s="3">
        <f t="shared" si="5"/>
        <v>3586.227455656581</v>
      </c>
      <c r="H28" s="17">
        <v>1.0230038895001792</v>
      </c>
      <c r="I28" s="17">
        <v>0.9318045961076666</v>
      </c>
      <c r="J28" s="33">
        <f t="shared" si="6"/>
        <v>0.7602049610188444</v>
      </c>
      <c r="K28" s="7">
        <f t="shared" si="1"/>
        <v>3505.585357460122</v>
      </c>
      <c r="L28" s="7">
        <f t="shared" si="2"/>
        <v>3848.6904557425096</v>
      </c>
      <c r="M28" s="6">
        <f t="shared" si="3"/>
        <v>4717.448108797179</v>
      </c>
      <c r="N28" s="7">
        <f t="shared" si="4"/>
        <v>4948.858067670843</v>
      </c>
    </row>
    <row r="29" spans="1:14" ht="11.25">
      <c r="A29" s="2" t="s">
        <v>29</v>
      </c>
      <c r="B29" s="3">
        <v>442000000</v>
      </c>
      <c r="C29" s="3">
        <v>53600000</v>
      </c>
      <c r="D29" s="3">
        <v>143400000</v>
      </c>
      <c r="E29" s="3">
        <f t="shared" si="0"/>
        <v>352200000</v>
      </c>
      <c r="F29" s="3">
        <v>64583</v>
      </c>
      <c r="G29" s="3">
        <f t="shared" si="5"/>
        <v>5453.447501664525</v>
      </c>
      <c r="H29" s="17">
        <v>1.0223640213150913</v>
      </c>
      <c r="I29" s="17">
        <v>1.0165622981519018</v>
      </c>
      <c r="J29" s="33">
        <f t="shared" si="6"/>
        <v>0.7602049610188444</v>
      </c>
      <c r="K29" s="7">
        <f t="shared" si="1"/>
        <v>5334.154359862571</v>
      </c>
      <c r="L29" s="7">
        <f t="shared" si="2"/>
        <v>5364.597439408119</v>
      </c>
      <c r="M29" s="6">
        <f t="shared" si="3"/>
        <v>7173.65418709671</v>
      </c>
      <c r="N29" s="7">
        <f t="shared" si="4"/>
        <v>6902.412040339502</v>
      </c>
    </row>
    <row r="30" spans="1:14" ht="11.25">
      <c r="A30" s="2" t="s">
        <v>30</v>
      </c>
      <c r="B30" s="3">
        <v>290629329</v>
      </c>
      <c r="C30" s="3">
        <v>0</v>
      </c>
      <c r="D30" s="3">
        <v>26372905</v>
      </c>
      <c r="E30" s="3">
        <f t="shared" si="0"/>
        <v>264256424</v>
      </c>
      <c r="F30" s="3">
        <v>44199</v>
      </c>
      <c r="G30" s="3">
        <f t="shared" si="5"/>
        <v>5978.787393379941</v>
      </c>
      <c r="H30" s="17">
        <v>0.9933462518170454</v>
      </c>
      <c r="I30" s="17">
        <v>0.9930745903528367</v>
      </c>
      <c r="J30" s="33">
        <f t="shared" si="6"/>
        <v>0.7602049610188444</v>
      </c>
      <c r="K30" s="7">
        <f t="shared" si="1"/>
        <v>6018.835207203374</v>
      </c>
      <c r="L30" s="7">
        <f t="shared" si="2"/>
        <v>6020.481695393791</v>
      </c>
      <c r="M30" s="6">
        <f t="shared" si="3"/>
        <v>7864.704520432268</v>
      </c>
      <c r="N30" s="7">
        <f t="shared" si="4"/>
        <v>7972.598314473589</v>
      </c>
    </row>
    <row r="31" spans="1:14" ht="11.25">
      <c r="A31" s="2" t="s">
        <v>31</v>
      </c>
      <c r="B31" s="3">
        <v>92000000</v>
      </c>
      <c r="C31" s="3">
        <v>0</v>
      </c>
      <c r="D31" s="3">
        <v>4400000</v>
      </c>
      <c r="E31" s="3">
        <f t="shared" si="0"/>
        <v>87600000</v>
      </c>
      <c r="F31" s="3">
        <v>27018</v>
      </c>
      <c r="G31" s="3">
        <f t="shared" si="5"/>
        <v>3242.2829224961138</v>
      </c>
      <c r="H31" s="17">
        <v>1.1309432736431917</v>
      </c>
      <c r="I31" s="17">
        <v>1.142051804168173</v>
      </c>
      <c r="J31" s="33">
        <f t="shared" si="6"/>
        <v>0.7602049610188444</v>
      </c>
      <c r="K31" s="7">
        <f t="shared" si="1"/>
        <v>2866.8837757454507</v>
      </c>
      <c r="L31" s="7">
        <f t="shared" si="2"/>
        <v>2838.9981178285243</v>
      </c>
      <c r="M31" s="6">
        <f t="shared" si="3"/>
        <v>4265.011528142004</v>
      </c>
      <c r="N31" s="7">
        <f t="shared" si="4"/>
        <v>3302.1255628719664</v>
      </c>
    </row>
    <row r="32" spans="1:14" ht="11.25">
      <c r="A32" s="2" t="s">
        <v>32</v>
      </c>
      <c r="B32" s="3">
        <v>1370930061</v>
      </c>
      <c r="C32" s="3">
        <v>162652607</v>
      </c>
      <c r="D32" s="3">
        <v>197911000</v>
      </c>
      <c r="E32" s="3">
        <f t="shared" si="0"/>
        <v>1335671668</v>
      </c>
      <c r="F32" s="3">
        <v>169192</v>
      </c>
      <c r="G32" s="3">
        <f t="shared" si="5"/>
        <v>7894.41384935458</v>
      </c>
      <c r="H32" s="17">
        <v>0.9388371256494934</v>
      </c>
      <c r="I32" s="17">
        <v>1.168835612011235</v>
      </c>
      <c r="J32" s="33">
        <f t="shared" si="6"/>
        <v>0.7602049610188444</v>
      </c>
      <c r="K32" s="7">
        <f t="shared" si="1"/>
        <v>8408.715030195654</v>
      </c>
      <c r="L32" s="7">
        <f t="shared" si="2"/>
        <v>6754.083951780464</v>
      </c>
      <c r="M32" s="6">
        <f t="shared" si="3"/>
        <v>10384.586071069969</v>
      </c>
      <c r="N32" s="7">
        <f t="shared" si="4"/>
        <v>9463.36301460298</v>
      </c>
    </row>
    <row r="33" spans="1:14" ht="11.25">
      <c r="A33" s="2" t="s">
        <v>33</v>
      </c>
      <c r="B33" s="3">
        <v>508700000</v>
      </c>
      <c r="C33" s="3">
        <v>44700000</v>
      </c>
      <c r="D33" s="3">
        <v>73900000</v>
      </c>
      <c r="E33" s="3">
        <f t="shared" si="0"/>
        <v>479500000</v>
      </c>
      <c r="F33" s="3">
        <v>72092</v>
      </c>
      <c r="G33" s="3">
        <f t="shared" si="5"/>
        <v>6651.223436719747</v>
      </c>
      <c r="H33" s="17">
        <v>1.0710316052074402</v>
      </c>
      <c r="I33" s="17">
        <v>0.933588437383126</v>
      </c>
      <c r="J33" s="33">
        <f t="shared" si="6"/>
        <v>0.7602049610188444</v>
      </c>
      <c r="K33" s="7">
        <f t="shared" si="1"/>
        <v>6210.109397688148</v>
      </c>
      <c r="L33" s="7">
        <f t="shared" si="2"/>
        <v>7124.363552919859</v>
      </c>
      <c r="M33" s="6">
        <f t="shared" si="3"/>
        <v>8749.250238785107</v>
      </c>
      <c r="N33" s="7">
        <f t="shared" si="4"/>
        <v>8750.101425082858</v>
      </c>
    </row>
    <row r="34" spans="1:14" ht="11.25">
      <c r="A34" s="2" t="s">
        <v>34</v>
      </c>
      <c r="B34" s="3">
        <v>3349514970</v>
      </c>
      <c r="C34" s="3">
        <v>403051700</v>
      </c>
      <c r="D34" s="3">
        <v>288827700</v>
      </c>
      <c r="E34" s="3">
        <f t="shared" si="0"/>
        <v>3463738970</v>
      </c>
      <c r="F34" s="3">
        <v>444092</v>
      </c>
      <c r="G34" s="3">
        <f t="shared" si="5"/>
        <v>7799.597763526476</v>
      </c>
      <c r="H34" s="17">
        <v>0.9294241009043381</v>
      </c>
      <c r="I34" s="17">
        <v>1.117113464652818</v>
      </c>
      <c r="J34" s="33">
        <f t="shared" si="6"/>
        <v>0.7602049610188444</v>
      </c>
      <c r="K34" s="7">
        <f t="shared" si="1"/>
        <v>8391.860890994107</v>
      </c>
      <c r="L34" s="7">
        <f t="shared" si="2"/>
        <v>6981.920825697391</v>
      </c>
      <c r="M34" s="6">
        <f t="shared" si="3"/>
        <v>10259.861699762225</v>
      </c>
      <c r="N34" s="7">
        <f t="shared" si="4"/>
        <v>9881.668720561136</v>
      </c>
    </row>
    <row r="35" spans="1:14" ht="11.25">
      <c r="A35" s="2" t="s">
        <v>35</v>
      </c>
      <c r="B35" s="3">
        <v>2073000000</v>
      </c>
      <c r="C35" s="3">
        <v>104000000</v>
      </c>
      <c r="D35" s="3">
        <v>402000000</v>
      </c>
      <c r="E35" s="3">
        <f aca="true" t="shared" si="7" ref="E35:E52">B35+C35-D35</f>
        <v>1775000000</v>
      </c>
      <c r="F35" s="3">
        <v>254045</v>
      </c>
      <c r="G35" s="3">
        <f t="shared" si="5"/>
        <v>6986.95113070519</v>
      </c>
      <c r="H35" s="17">
        <v>0.9640769884566622</v>
      </c>
      <c r="I35" s="17">
        <v>0.9302349450571985</v>
      </c>
      <c r="J35" s="33">
        <f t="shared" si="6"/>
        <v>0.7602049610188444</v>
      </c>
      <c r="K35" s="7">
        <f aca="true" t="shared" si="8" ref="K35:K53">G35/H35</f>
        <v>7247.295822183471</v>
      </c>
      <c r="L35" s="7">
        <f aca="true" t="shared" si="9" ref="L35:L53">G35/I35</f>
        <v>7510.9531928792185</v>
      </c>
      <c r="M35" s="6">
        <f aca="true" t="shared" si="10" ref="M35:M53">G35/J35</f>
        <v>9190.878103901236</v>
      </c>
      <c r="N35" s="7">
        <f aca="true" t="shared" si="11" ref="N35:N53">((G35/J35)/H35)/I35</f>
        <v>10248.319094956616</v>
      </c>
    </row>
    <row r="36" spans="1:14" ht="11.25">
      <c r="A36" s="2" t="s">
        <v>36</v>
      </c>
      <c r="B36" s="3">
        <v>175400000</v>
      </c>
      <c r="C36" s="3">
        <v>0</v>
      </c>
      <c r="D36" s="3">
        <v>37700000</v>
      </c>
      <c r="E36" s="3">
        <f t="shared" si="7"/>
        <v>137700000</v>
      </c>
      <c r="F36" s="3">
        <v>29673</v>
      </c>
      <c r="G36" s="3">
        <f t="shared" si="5"/>
        <v>4640.582347588717</v>
      </c>
      <c r="H36" s="17">
        <v>0.9847316161372957</v>
      </c>
      <c r="I36" s="17">
        <v>1.006531798890312</v>
      </c>
      <c r="J36" s="33">
        <f t="shared" si="6"/>
        <v>0.7602049610188444</v>
      </c>
      <c r="K36" s="7">
        <f t="shared" si="8"/>
        <v>4712.5351431203635</v>
      </c>
      <c r="L36" s="7">
        <f t="shared" si="9"/>
        <v>4610.467699783452</v>
      </c>
      <c r="M36" s="6">
        <f t="shared" si="10"/>
        <v>6104.38314079048</v>
      </c>
      <c r="N36" s="7">
        <f t="shared" si="11"/>
        <v>6158.804275298995</v>
      </c>
    </row>
    <row r="37" spans="1:14" ht="11.25">
      <c r="A37" s="2" t="s">
        <v>37</v>
      </c>
      <c r="B37" s="3">
        <v>1932087500</v>
      </c>
      <c r="C37" s="3">
        <v>83072188</v>
      </c>
      <c r="D37" s="3">
        <v>307744500</v>
      </c>
      <c r="E37" s="3">
        <f t="shared" si="7"/>
        <v>1707415188</v>
      </c>
      <c r="F37" s="3">
        <v>328875</v>
      </c>
      <c r="G37" s="3">
        <f t="shared" si="5"/>
        <v>5191.684342075257</v>
      </c>
      <c r="H37" s="17">
        <v>1.0978565217639418</v>
      </c>
      <c r="I37" s="17">
        <v>1.0122963242639413</v>
      </c>
      <c r="J37" s="33">
        <f t="shared" si="6"/>
        <v>0.7602049610188444</v>
      </c>
      <c r="K37" s="7">
        <f t="shared" si="8"/>
        <v>4728.927905564293</v>
      </c>
      <c r="L37" s="7">
        <f t="shared" si="9"/>
        <v>5128.621153346796</v>
      </c>
      <c r="M37" s="6">
        <f t="shared" si="10"/>
        <v>6829.321838570009</v>
      </c>
      <c r="N37" s="7">
        <f t="shared" si="11"/>
        <v>6145.034616842782</v>
      </c>
    </row>
    <row r="38" spans="1:14" ht="11.25">
      <c r="A38" s="2" t="s">
        <v>38</v>
      </c>
      <c r="B38" s="3">
        <v>770600000</v>
      </c>
      <c r="C38" s="3">
        <v>22000000</v>
      </c>
      <c r="D38" s="3">
        <v>137300000</v>
      </c>
      <c r="E38" s="3">
        <f t="shared" si="7"/>
        <v>655300000</v>
      </c>
      <c r="F38" s="3">
        <v>120495</v>
      </c>
      <c r="G38" s="3">
        <f t="shared" si="5"/>
        <v>5438.399933607204</v>
      </c>
      <c r="H38" s="17">
        <v>1.0185897931405503</v>
      </c>
      <c r="I38" s="17">
        <v>0.8916778070843696</v>
      </c>
      <c r="J38" s="33">
        <f t="shared" si="6"/>
        <v>0.7602049610188444</v>
      </c>
      <c r="K38" s="7">
        <f t="shared" si="8"/>
        <v>5339.146308190804</v>
      </c>
      <c r="L38" s="7">
        <f t="shared" si="9"/>
        <v>6099.063911201088</v>
      </c>
      <c r="M38" s="6">
        <f t="shared" si="10"/>
        <v>7153.860093623348</v>
      </c>
      <c r="N38" s="7">
        <f t="shared" si="11"/>
        <v>7876.49796021612</v>
      </c>
    </row>
    <row r="39" spans="1:14" ht="11.25">
      <c r="A39" s="2" t="s">
        <v>39</v>
      </c>
      <c r="B39" s="3">
        <v>510100000</v>
      </c>
      <c r="C39" s="3">
        <v>82400000</v>
      </c>
      <c r="D39" s="3">
        <v>81600000</v>
      </c>
      <c r="E39" s="3">
        <f t="shared" si="7"/>
        <v>510900000</v>
      </c>
      <c r="F39" s="3">
        <v>103875</v>
      </c>
      <c r="G39" s="3">
        <f t="shared" si="5"/>
        <v>4918.411552346571</v>
      </c>
      <c r="H39" s="17">
        <v>1.013891270163998</v>
      </c>
      <c r="I39" s="17">
        <v>0.9814520403346272</v>
      </c>
      <c r="J39" s="33">
        <f t="shared" si="6"/>
        <v>0.7602049610188444</v>
      </c>
      <c r="K39" s="7">
        <f t="shared" si="8"/>
        <v>4851.024658246651</v>
      </c>
      <c r="L39" s="7">
        <f t="shared" si="9"/>
        <v>5011.362094340986</v>
      </c>
      <c r="M39" s="6">
        <f t="shared" si="10"/>
        <v>6469.849322944172</v>
      </c>
      <c r="N39" s="7">
        <f t="shared" si="11"/>
        <v>6501.801413138924</v>
      </c>
    </row>
    <row r="40" spans="1:14" ht="11.25">
      <c r="A40" s="2" t="s">
        <v>40</v>
      </c>
      <c r="B40" s="3">
        <v>1591700000</v>
      </c>
      <c r="C40" s="3">
        <v>85400000</v>
      </c>
      <c r="D40" s="3">
        <v>82400000</v>
      </c>
      <c r="E40" s="3">
        <f t="shared" si="7"/>
        <v>1594700000</v>
      </c>
      <c r="F40" s="3">
        <v>280175</v>
      </c>
      <c r="G40" s="3">
        <f t="shared" si="5"/>
        <v>5691.799768002142</v>
      </c>
      <c r="H40" s="17">
        <v>1.0360077137715622</v>
      </c>
      <c r="I40" s="17">
        <v>1.0366791287784738</v>
      </c>
      <c r="J40" s="33">
        <f t="shared" si="6"/>
        <v>0.7602049610188444</v>
      </c>
      <c r="K40" s="7">
        <f t="shared" si="8"/>
        <v>5493.974313454942</v>
      </c>
      <c r="L40" s="7">
        <f t="shared" si="9"/>
        <v>5490.416089218299</v>
      </c>
      <c r="M40" s="6">
        <f t="shared" si="10"/>
        <v>7487.191033815222</v>
      </c>
      <c r="N40" s="7">
        <f t="shared" si="11"/>
        <v>6971.264648619055</v>
      </c>
    </row>
    <row r="41" spans="1:14" ht="11.25">
      <c r="A41" s="2" t="s">
        <v>41</v>
      </c>
      <c r="B41" s="3">
        <v>138100000</v>
      </c>
      <c r="C41" s="3">
        <v>0</v>
      </c>
      <c r="D41" s="3">
        <v>0</v>
      </c>
      <c r="E41" s="3">
        <f t="shared" si="7"/>
        <v>138100000</v>
      </c>
      <c r="F41" s="3">
        <v>24785</v>
      </c>
      <c r="G41" s="3">
        <f t="shared" si="5"/>
        <v>5571.918499092193</v>
      </c>
      <c r="H41" s="17">
        <v>1.0759611700482354</v>
      </c>
      <c r="I41" s="17">
        <v>1.1421922202365855</v>
      </c>
      <c r="J41" s="33">
        <f t="shared" si="6"/>
        <v>0.7602049610188444</v>
      </c>
      <c r="K41" s="7">
        <f t="shared" si="8"/>
        <v>5178.549797333675</v>
      </c>
      <c r="L41" s="7">
        <f t="shared" si="9"/>
        <v>4878.266897964045</v>
      </c>
      <c r="M41" s="6">
        <f t="shared" si="10"/>
        <v>7329.495050419795</v>
      </c>
      <c r="N41" s="7">
        <f t="shared" si="11"/>
        <v>5964.008580775694</v>
      </c>
    </row>
    <row r="42" spans="1:14" ht="11.25">
      <c r="A42" s="2" t="s">
        <v>42</v>
      </c>
      <c r="B42" s="3">
        <v>754700000</v>
      </c>
      <c r="C42" s="3">
        <v>31200000</v>
      </c>
      <c r="D42" s="3">
        <v>207700000</v>
      </c>
      <c r="E42" s="3">
        <f t="shared" si="7"/>
        <v>578200000</v>
      </c>
      <c r="F42" s="3">
        <v>130936</v>
      </c>
      <c r="G42" s="3">
        <f t="shared" si="5"/>
        <v>4415.897843221116</v>
      </c>
      <c r="H42" s="17">
        <v>1.016973204907209</v>
      </c>
      <c r="I42" s="17">
        <v>0.9185843118253065</v>
      </c>
      <c r="J42" s="33">
        <f t="shared" si="6"/>
        <v>0.7602049610188444</v>
      </c>
      <c r="K42" s="7">
        <f t="shared" si="8"/>
        <v>4342.196846399736</v>
      </c>
      <c r="L42" s="7">
        <f t="shared" si="9"/>
        <v>4807.286371401603</v>
      </c>
      <c r="M42" s="6">
        <f t="shared" si="10"/>
        <v>5808.825342711296</v>
      </c>
      <c r="N42" s="7">
        <f t="shared" si="11"/>
        <v>6218.1298102596265</v>
      </c>
    </row>
    <row r="43" spans="1:14" ht="11.25">
      <c r="A43" s="2" t="s">
        <v>43</v>
      </c>
      <c r="B43" s="3">
        <v>114100000</v>
      </c>
      <c r="C43" s="3">
        <v>0</v>
      </c>
      <c r="D43" s="3">
        <v>21800000</v>
      </c>
      <c r="E43" s="3">
        <f t="shared" si="7"/>
        <v>92300000</v>
      </c>
      <c r="F43" s="3">
        <v>20476</v>
      </c>
      <c r="G43" s="3">
        <f t="shared" si="5"/>
        <v>4507.716350849775</v>
      </c>
      <c r="H43" s="17">
        <v>0.9759904215912195</v>
      </c>
      <c r="I43" s="17">
        <v>1.012398627399499</v>
      </c>
      <c r="J43" s="33">
        <f t="shared" si="6"/>
        <v>0.7602049610188444</v>
      </c>
      <c r="K43" s="7">
        <f t="shared" si="8"/>
        <v>4618.607161636441</v>
      </c>
      <c r="L43" s="7">
        <f t="shared" si="9"/>
        <v>4452.511321976538</v>
      </c>
      <c r="M43" s="6">
        <f t="shared" si="10"/>
        <v>5929.606595579735</v>
      </c>
      <c r="N43" s="7">
        <f t="shared" si="11"/>
        <v>6001.071172742853</v>
      </c>
    </row>
    <row r="44" spans="1:14" ht="11.25">
      <c r="A44" s="2" t="s">
        <v>44</v>
      </c>
      <c r="B44" s="3">
        <v>956700000</v>
      </c>
      <c r="C44" s="3">
        <v>0</v>
      </c>
      <c r="D44" s="3">
        <v>193500000</v>
      </c>
      <c r="E44" s="3">
        <f t="shared" si="7"/>
        <v>763200000</v>
      </c>
      <c r="F44" s="3">
        <v>159909</v>
      </c>
      <c r="G44" s="3">
        <f t="shared" si="5"/>
        <v>4772.714481361274</v>
      </c>
      <c r="H44" s="17">
        <v>1.045242484539313</v>
      </c>
      <c r="I44" s="17">
        <v>0.915939140555593</v>
      </c>
      <c r="J44" s="33">
        <f t="shared" si="6"/>
        <v>0.7602049610188444</v>
      </c>
      <c r="K44" s="7">
        <f t="shared" si="8"/>
        <v>4566.131354165949</v>
      </c>
      <c r="L44" s="7">
        <f t="shared" si="9"/>
        <v>5210.7331917994325</v>
      </c>
      <c r="M44" s="6">
        <f t="shared" si="10"/>
        <v>6278.194337175557</v>
      </c>
      <c r="N44" s="7">
        <f t="shared" si="11"/>
        <v>6557.693031290518</v>
      </c>
    </row>
    <row r="45" spans="1:14" ht="11.25">
      <c r="A45" s="2" t="s">
        <v>45</v>
      </c>
      <c r="B45" s="3">
        <v>3961800000</v>
      </c>
      <c r="C45" s="3">
        <v>366800000</v>
      </c>
      <c r="D45" s="3">
        <v>1203400000</v>
      </c>
      <c r="E45" s="3">
        <f t="shared" si="7"/>
        <v>3125200000</v>
      </c>
      <c r="F45" s="3">
        <v>644760</v>
      </c>
      <c r="G45" s="3">
        <f t="shared" si="5"/>
        <v>4847.074880575718</v>
      </c>
      <c r="H45" s="17">
        <v>0.9980029479486747</v>
      </c>
      <c r="I45" s="17">
        <v>0.8925968636845266</v>
      </c>
      <c r="J45" s="33">
        <f t="shared" si="6"/>
        <v>0.7602049610188444</v>
      </c>
      <c r="K45" s="7">
        <f t="shared" si="8"/>
        <v>4856.774111277468</v>
      </c>
      <c r="L45" s="7">
        <f t="shared" si="9"/>
        <v>5430.306869517341</v>
      </c>
      <c r="M45" s="6">
        <f t="shared" si="10"/>
        <v>6376.010588091343</v>
      </c>
      <c r="N45" s="7">
        <f t="shared" si="11"/>
        <v>7157.508112387009</v>
      </c>
    </row>
    <row r="46" spans="1:14" ht="11.25">
      <c r="A46" s="2" t="s">
        <v>46</v>
      </c>
      <c r="B46" s="3">
        <v>488600000</v>
      </c>
      <c r="C46" s="3">
        <v>0</v>
      </c>
      <c r="D46" s="3">
        <v>47600000</v>
      </c>
      <c r="E46" s="3">
        <f t="shared" si="7"/>
        <v>441000000</v>
      </c>
      <c r="F46" s="3">
        <v>85196</v>
      </c>
      <c r="G46" s="3">
        <f t="shared" si="5"/>
        <v>5176.299356777314</v>
      </c>
      <c r="H46" s="17">
        <v>1.0691551248041093</v>
      </c>
      <c r="I46" s="17">
        <v>0.9715947208907462</v>
      </c>
      <c r="J46" s="33">
        <f t="shared" si="6"/>
        <v>0.7602049610188444</v>
      </c>
      <c r="K46" s="7">
        <f t="shared" si="8"/>
        <v>4841.485801908975</v>
      </c>
      <c r="L46" s="7">
        <f t="shared" si="9"/>
        <v>5327.632237474228</v>
      </c>
      <c r="M46" s="6">
        <f t="shared" si="10"/>
        <v>6809.083894743224</v>
      </c>
      <c r="N46" s="7">
        <f t="shared" si="11"/>
        <v>6554.8508889816585</v>
      </c>
    </row>
    <row r="47" spans="1:14" ht="11.25">
      <c r="A47" s="2" t="s">
        <v>47</v>
      </c>
      <c r="B47" s="3">
        <v>45469161</v>
      </c>
      <c r="C47" s="3">
        <v>0</v>
      </c>
      <c r="D47" s="3">
        <v>10474000</v>
      </c>
      <c r="E47" s="3">
        <f t="shared" si="7"/>
        <v>34995161</v>
      </c>
      <c r="F47" s="3">
        <v>16049</v>
      </c>
      <c r="G47" s="3">
        <f t="shared" si="5"/>
        <v>2180.519720854882</v>
      </c>
      <c r="H47" s="17">
        <v>1.1772339933333795</v>
      </c>
      <c r="I47" s="17">
        <v>1.1011273181467043</v>
      </c>
      <c r="J47" s="33">
        <f t="shared" si="6"/>
        <v>0.7602049610188444</v>
      </c>
      <c r="K47" s="7">
        <f t="shared" si="8"/>
        <v>1852.2398547808357</v>
      </c>
      <c r="L47" s="7">
        <f t="shared" si="9"/>
        <v>1980.2612149564063</v>
      </c>
      <c r="M47" s="6">
        <f t="shared" si="10"/>
        <v>2868.3313483412403</v>
      </c>
      <c r="N47" s="7">
        <f t="shared" si="11"/>
        <v>2212.7328733872473</v>
      </c>
    </row>
    <row r="48" spans="1:14" ht="11.25">
      <c r="A48" s="2" t="s">
        <v>48</v>
      </c>
      <c r="B48" s="3">
        <v>1233696000</v>
      </c>
      <c r="C48" s="3">
        <v>11127768</v>
      </c>
      <c r="D48" s="3">
        <v>142220184</v>
      </c>
      <c r="E48" s="3">
        <f t="shared" si="7"/>
        <v>1102603584</v>
      </c>
      <c r="F48" s="3">
        <v>229909</v>
      </c>
      <c r="G48" s="3">
        <f t="shared" si="5"/>
        <v>4795.826105111153</v>
      </c>
      <c r="H48" s="17">
        <v>1.0576071007198424</v>
      </c>
      <c r="I48" s="17">
        <v>0.9636412650284198</v>
      </c>
      <c r="J48" s="33">
        <f t="shared" si="6"/>
        <v>0.7602049610188444</v>
      </c>
      <c r="K48" s="7">
        <f t="shared" si="8"/>
        <v>4534.60089464883</v>
      </c>
      <c r="L48" s="7">
        <f t="shared" si="9"/>
        <v>4976.775361492759</v>
      </c>
      <c r="M48" s="6">
        <f t="shared" si="10"/>
        <v>6308.596169490495</v>
      </c>
      <c r="N48" s="7">
        <f t="shared" si="11"/>
        <v>6190.033235808995</v>
      </c>
    </row>
    <row r="49" spans="1:14" ht="11.25">
      <c r="A49" s="2" t="s">
        <v>49</v>
      </c>
      <c r="B49" s="3">
        <v>1128300000</v>
      </c>
      <c r="C49" s="3">
        <v>0</v>
      </c>
      <c r="D49" s="3">
        <v>118200000</v>
      </c>
      <c r="E49" s="3">
        <f t="shared" si="7"/>
        <v>1010100000</v>
      </c>
      <c r="F49" s="3">
        <v>199809</v>
      </c>
      <c r="G49" s="3">
        <f t="shared" si="5"/>
        <v>5055.327838085372</v>
      </c>
      <c r="H49" s="17">
        <v>0.9475020870593316</v>
      </c>
      <c r="I49" s="17">
        <v>1.0054658626249424</v>
      </c>
      <c r="J49" s="33">
        <f t="shared" si="6"/>
        <v>0.7602049610188444</v>
      </c>
      <c r="K49" s="7">
        <f t="shared" si="8"/>
        <v>5335.426599191029</v>
      </c>
      <c r="L49" s="7">
        <f t="shared" si="9"/>
        <v>5027.846320796575</v>
      </c>
      <c r="M49" s="6">
        <f t="shared" si="10"/>
        <v>6649.9537589311485</v>
      </c>
      <c r="N49" s="7">
        <f t="shared" si="11"/>
        <v>6980.252294176211</v>
      </c>
    </row>
    <row r="50" spans="1:14" ht="11.25">
      <c r="A50" s="2" t="s">
        <v>50</v>
      </c>
      <c r="B50" s="3">
        <v>329700000</v>
      </c>
      <c r="C50" s="3">
        <v>0</v>
      </c>
      <c r="D50" s="3">
        <v>114000000</v>
      </c>
      <c r="E50" s="3">
        <f t="shared" si="7"/>
        <v>215700000</v>
      </c>
      <c r="F50" s="3">
        <v>62337</v>
      </c>
      <c r="G50" s="3">
        <f t="shared" si="5"/>
        <v>3460.224264882814</v>
      </c>
      <c r="H50" s="17">
        <v>1.0171593879031409</v>
      </c>
      <c r="I50" s="17">
        <v>0.8967930753035773</v>
      </c>
      <c r="J50" s="33">
        <f t="shared" si="6"/>
        <v>0.7602049610188444</v>
      </c>
      <c r="K50" s="7">
        <f t="shared" si="8"/>
        <v>3401.8505910032604</v>
      </c>
      <c r="L50" s="7">
        <f t="shared" si="9"/>
        <v>3858.4422205886</v>
      </c>
      <c r="M50" s="6">
        <f t="shared" si="10"/>
        <v>4551.699136829285</v>
      </c>
      <c r="N50" s="7">
        <f t="shared" si="11"/>
        <v>4989.905143906742</v>
      </c>
    </row>
    <row r="51" spans="1:14" ht="11.25">
      <c r="A51" s="2" t="s">
        <v>51</v>
      </c>
      <c r="B51" s="3">
        <v>1032600000</v>
      </c>
      <c r="C51" s="3">
        <v>225900000</v>
      </c>
      <c r="D51" s="3">
        <v>134100000</v>
      </c>
      <c r="E51" s="3">
        <f t="shared" si="7"/>
        <v>1124400000</v>
      </c>
      <c r="F51" s="3">
        <v>188790</v>
      </c>
      <c r="G51" s="3">
        <f t="shared" si="5"/>
        <v>5955.823931352296</v>
      </c>
      <c r="H51" s="17">
        <v>1.0050665529196525</v>
      </c>
      <c r="I51" s="17">
        <v>1.0316172409535278</v>
      </c>
      <c r="J51" s="33">
        <f t="shared" si="6"/>
        <v>0.7602049610188444</v>
      </c>
      <c r="K51" s="7">
        <f t="shared" si="8"/>
        <v>5925.800549278073</v>
      </c>
      <c r="L51" s="7">
        <f t="shared" si="9"/>
        <v>5773.288478435379</v>
      </c>
      <c r="M51" s="6">
        <f t="shared" si="10"/>
        <v>7834.497585190923</v>
      </c>
      <c r="N51" s="7">
        <f t="shared" si="11"/>
        <v>7556.100728595142</v>
      </c>
    </row>
    <row r="52" spans="1:14" ht="11.25">
      <c r="A52" s="2" t="s">
        <v>52</v>
      </c>
      <c r="B52" s="3">
        <v>177835396</v>
      </c>
      <c r="C52" s="3">
        <v>16532000</v>
      </c>
      <c r="D52" s="3">
        <v>17590559</v>
      </c>
      <c r="E52" s="3">
        <f t="shared" si="7"/>
        <v>176776837</v>
      </c>
      <c r="F52" s="3">
        <v>23548</v>
      </c>
      <c r="G52" s="3">
        <f t="shared" si="5"/>
        <v>7507.084975369458</v>
      </c>
      <c r="H52" s="17">
        <v>1.0512731935018909</v>
      </c>
      <c r="I52" s="17">
        <v>0.9508666346012832</v>
      </c>
      <c r="J52" s="33">
        <f t="shared" si="6"/>
        <v>0.7602049610188444</v>
      </c>
      <c r="K52" s="7">
        <f t="shared" si="8"/>
        <v>7140.945875698252</v>
      </c>
      <c r="L52" s="7">
        <f t="shared" si="9"/>
        <v>7894.992528071326</v>
      </c>
      <c r="M52" s="6">
        <f t="shared" si="10"/>
        <v>9875.080222192037</v>
      </c>
      <c r="N52" s="7">
        <f t="shared" si="11"/>
        <v>9878.82821453013</v>
      </c>
    </row>
    <row r="53" spans="1:14" s="12" customFormat="1" ht="11.25">
      <c r="A53" s="10" t="s">
        <v>53</v>
      </c>
      <c r="B53" s="13">
        <v>52546051169</v>
      </c>
      <c r="C53" s="13">
        <v>4823701005</v>
      </c>
      <c r="D53" s="13">
        <v>8588058270</v>
      </c>
      <c r="E53" s="13">
        <f>SUM(E3:E52)</f>
        <v>48781693904</v>
      </c>
      <c r="F53" s="11">
        <v>8525540</v>
      </c>
      <c r="G53" s="13">
        <f t="shared" si="5"/>
        <v>5721.830394790242</v>
      </c>
      <c r="H53" s="18">
        <v>1</v>
      </c>
      <c r="I53" s="18">
        <v>1</v>
      </c>
      <c r="J53" s="34">
        <v>0.7602049610188444</v>
      </c>
      <c r="K53" s="14">
        <f t="shared" si="8"/>
        <v>5721.830394790242</v>
      </c>
      <c r="L53" s="14">
        <f t="shared" si="9"/>
        <v>5721.830394790242</v>
      </c>
      <c r="M53" s="14">
        <f t="shared" si="10"/>
        <v>7526.694362954054</v>
      </c>
      <c r="N53" s="14">
        <f t="shared" si="11"/>
        <v>7526.694362954054</v>
      </c>
    </row>
    <row r="54" ht="5.25" customHeight="1"/>
    <row r="55" ht="11.25">
      <c r="A55" s="1" t="s">
        <v>79</v>
      </c>
    </row>
  </sheetData>
  <printOptions horizontalCentered="1" verticalCentered="1"/>
  <pageMargins left="0.5" right="0.5" top="0.5" bottom="0.27" header="0.5" footer="0.37"/>
  <pageSetup fitToHeight="1" fitToWidth="1" horizontalDpi="600" verticalDpi="600" orientation="landscape" scale="85" r:id="rId3"/>
  <headerFooter alignWithMargins="0">
    <oddFooter>&amp;LSHEEO SHEF data for higheredinfo.org&amp;C&amp;D&amp;RFiscal Year =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2006-03-17T23:04:08Z</cp:lastPrinted>
  <dcterms:created xsi:type="dcterms:W3CDTF">2005-02-28T21:58:19Z</dcterms:created>
  <dcterms:modified xsi:type="dcterms:W3CDTF">2008-07-17T22:23:54Z</dcterms:modified>
  <cp:category/>
  <cp:version/>
  <cp:contentType/>
  <cp:contentStatus/>
</cp:coreProperties>
</file>